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DieseArbeitsmappe"/>
  <xr:revisionPtr revIDLastSave="0" documentId="13_ncr:1_{BCDEEB6B-7852-4648-BE08-C3355DBC27BC}" xr6:coauthVersionLast="47" xr6:coauthVersionMax="47" xr10:uidLastSave="{00000000-0000-0000-0000-000000000000}"/>
  <bookViews>
    <workbookView xWindow="6120" yWindow="435" windowWidth="21600" windowHeight="13950" xr2:uid="{00000000-000D-0000-FFFF-FFFF00000000}"/>
  </bookViews>
  <sheets>
    <sheet name="Meldung" sheetId="1" r:id="rId1"/>
    <sheet name="Hilfetext" sheetId="2" r:id="rId2"/>
  </sheets>
  <definedNames>
    <definedName name="_xlnm.Print_Area" localSheetId="0">Meldung!$A$1:$V$59</definedName>
    <definedName name="Revision">Hilfetext!$A$17</definedName>
    <definedName name="tab">Meldung!$AB:$AD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8" i="1" l="1"/>
  <c r="B23" i="1" l="1"/>
  <c r="N13" i="1" l="1"/>
  <c r="B21" i="1" l="1"/>
  <c r="I21" i="1"/>
  <c r="M21" i="1"/>
  <c r="T21" i="1"/>
  <c r="B22" i="1"/>
  <c r="I22" i="1"/>
  <c r="M22" i="1"/>
  <c r="T22" i="1"/>
  <c r="I23" i="1"/>
  <c r="M23" i="1"/>
  <c r="T23" i="1"/>
  <c r="B24" i="1"/>
  <c r="I24" i="1"/>
  <c r="M24" i="1"/>
  <c r="T24" i="1"/>
  <c r="B25" i="1"/>
  <c r="I25" i="1"/>
  <c r="M25" i="1"/>
  <c r="T25" i="1"/>
  <c r="B26" i="1"/>
  <c r="I26" i="1"/>
  <c r="M26" i="1"/>
  <c r="T26" i="1"/>
  <c r="G27" i="1"/>
  <c r="H27" i="1"/>
  <c r="J27" i="1"/>
  <c r="G29" i="1" s="1"/>
  <c r="R27" i="1"/>
  <c r="S27" i="1"/>
  <c r="U27" i="1"/>
  <c r="H29" i="1"/>
  <c r="F31" i="1"/>
  <c r="G31" i="1"/>
  <c r="H31" i="1"/>
  <c r="I27" i="1" l="1"/>
  <c r="F29" i="1" s="1"/>
  <c r="T27" i="1"/>
  <c r="E29" i="1" l="1"/>
  <c r="E31" i="1"/>
  <c r="P31" i="1"/>
  <c r="O29" i="1"/>
  <c r="P29" i="1"/>
  <c r="O31" i="1"/>
  <c r="J30" i="1" l="1"/>
  <c r="T31" i="1" s="1"/>
  <c r="T29" i="1" l="1"/>
</calcChain>
</file>

<file path=xl/sharedStrings.xml><?xml version="1.0" encoding="utf-8"?>
<sst xmlns="http://schemas.openxmlformats.org/spreadsheetml/2006/main" count="391" uniqueCount="223">
  <si>
    <t>MELDUNG</t>
  </si>
  <si>
    <t>über das stattgefundene Betriebsmeisterschaftsspiel</t>
  </si>
  <si>
    <t>Runde:</t>
  </si>
  <si>
    <t>gegen</t>
  </si>
  <si>
    <t>HEIMMANNSCHAFT</t>
  </si>
  <si>
    <t>GEGNER</t>
  </si>
  <si>
    <t>Nr.</t>
  </si>
  <si>
    <t>Ausw</t>
  </si>
  <si>
    <t>SpielerIn</t>
  </si>
  <si>
    <t>Volle</t>
  </si>
  <si>
    <t>Abr.</t>
  </si>
  <si>
    <t>Summe</t>
  </si>
  <si>
    <t>F</t>
  </si>
  <si>
    <t>Kegelanzahl</t>
  </si>
  <si>
    <t xml:space="preserve">Gesamtkegel  </t>
  </si>
  <si>
    <t>Sieger</t>
  </si>
  <si>
    <t xml:space="preserve">mit  </t>
  </si>
  <si>
    <t xml:space="preserve">  Kegeln</t>
  </si>
  <si>
    <t>Unterlegener</t>
  </si>
  <si>
    <t>SchiedsrichterIn/SpielleiterIn</t>
  </si>
  <si>
    <t>Meldungen immer 3 fach verwenden, Original an BKV senden, je 1 Durchschlag für die Klubs. Den/die SchiedsrichterIn stellt</t>
  </si>
  <si>
    <t>PROTEST</t>
  </si>
  <si>
    <t>BITTE ANKREUZEN</t>
  </si>
  <si>
    <t>ja</t>
  </si>
  <si>
    <t>nein</t>
  </si>
  <si>
    <t>Raum für Protest</t>
  </si>
  <si>
    <t xml:space="preserve">   PUNKTETABELLE</t>
  </si>
  <si>
    <t>Eigene/r SportkapitänIn</t>
  </si>
  <si>
    <t>SportkapitänIn Gegner</t>
  </si>
  <si>
    <t xml:space="preserve">Wien, am  </t>
  </si>
  <si>
    <t xml:space="preserve">Ort/Bahn:  </t>
  </si>
  <si>
    <t xml:space="preserve"> </t>
  </si>
  <si>
    <t>SVERWEIS(A1;tab;2;FALSCH)</t>
  </si>
  <si>
    <t xml:space="preserve">  0-  0 = 11:11</t>
  </si>
  <si>
    <t xml:space="preserve">  1- 12 = 12:10</t>
  </si>
  <si>
    <t xml:space="preserve"> 13- 24 = 13: 9</t>
  </si>
  <si>
    <t xml:space="preserve"> 25- 36 = 14: 8</t>
  </si>
  <si>
    <t xml:space="preserve"> 37- 48 = 15: 7</t>
  </si>
  <si>
    <t xml:space="preserve"> 49- 60 = 16: 6</t>
  </si>
  <si>
    <t xml:space="preserve"> 61- 72 = 17: 5</t>
  </si>
  <si>
    <t xml:space="preserve"> 73- 84 = 18: 4</t>
  </si>
  <si>
    <t xml:space="preserve"> 85- 96 = 19: 3</t>
  </si>
  <si>
    <t xml:space="preserve"> 97-108 = 20: 2</t>
  </si>
  <si>
    <t>109-120 = 21: 1</t>
  </si>
  <si>
    <t>121-___ = 22: 0</t>
  </si>
  <si>
    <t>HAIDER Harald</t>
  </si>
  <si>
    <t>STERLING Harald</t>
  </si>
  <si>
    <t>KARAS Roland</t>
  </si>
  <si>
    <t>RISCHANEK Eveline</t>
  </si>
  <si>
    <t>DULIC Bela</t>
  </si>
  <si>
    <t>BITTERMANN Alfred</t>
  </si>
  <si>
    <t>HAINZ Eduard</t>
  </si>
  <si>
    <t>STEININGER Franz</t>
  </si>
  <si>
    <t>NORTH Heinz</t>
  </si>
  <si>
    <t>MAYERHOFER Wolfgang</t>
  </si>
  <si>
    <t>DORNER Josef</t>
  </si>
  <si>
    <t>KEFEDER Inge</t>
  </si>
  <si>
    <t>PFEIFFER Gerhard</t>
  </si>
  <si>
    <t>PETERS Peter</t>
  </si>
  <si>
    <t>PÖLZLBAUER Erna</t>
  </si>
  <si>
    <t>ROTT Peter</t>
  </si>
  <si>
    <t>KAHR Josef</t>
  </si>
  <si>
    <t>PRESSL Johann</t>
  </si>
  <si>
    <t>KEFEDER Rudolf</t>
  </si>
  <si>
    <t>HAUER Helmut</t>
  </si>
  <si>
    <t>GÄRTNER Friedrich</t>
  </si>
  <si>
    <t>BLASER Peter</t>
  </si>
  <si>
    <t>BROZEK Sonja</t>
  </si>
  <si>
    <t>PECENY Andreas</t>
  </si>
  <si>
    <t>SCHNEIDER Josef</t>
  </si>
  <si>
    <t>SCHRENK Gerhard</t>
  </si>
  <si>
    <t>FUX Helmut</t>
  </si>
  <si>
    <t>RISNAR Leopold</t>
  </si>
  <si>
    <t>ROUPEC Gerhard</t>
  </si>
  <si>
    <t>RATH Karin</t>
  </si>
  <si>
    <t>ZIEGER Hans</t>
  </si>
  <si>
    <t>LINZER Ferdinand</t>
  </si>
  <si>
    <t>HANTA Johann</t>
  </si>
  <si>
    <t>KERPER Roman</t>
  </si>
  <si>
    <t>TREJTNAR Ronald</t>
  </si>
  <si>
    <t>BINDER Alexandra</t>
  </si>
  <si>
    <t>PIMPERL Elisabeth</t>
  </si>
  <si>
    <t>LEDOLTER Herbert</t>
  </si>
  <si>
    <t>PIMPERL Herbert</t>
  </si>
  <si>
    <t>TAKACS Andreas</t>
  </si>
  <si>
    <t>PIMPERL Johannes</t>
  </si>
  <si>
    <t>FANGL Franz</t>
  </si>
  <si>
    <t>WESTERMAYER Gerald</t>
  </si>
  <si>
    <t>MOSER Wolfgang</t>
  </si>
  <si>
    <t>WUSTINGER Herbert</t>
  </si>
  <si>
    <t>GALLHART Bruno</t>
  </si>
  <si>
    <t>LEINER Gerhard</t>
  </si>
  <si>
    <t>SIEDL Ernst</t>
  </si>
  <si>
    <t>PFEIFFER Thomas</t>
  </si>
  <si>
    <t>PÖLZLBAUER Manfred</t>
  </si>
  <si>
    <t>LINZER Margarete</t>
  </si>
  <si>
    <t>RISCHANEK Monika</t>
  </si>
  <si>
    <r>
      <t xml:space="preserve">Kegel </t>
    </r>
    <r>
      <rPr>
        <vertAlign val="superscript"/>
        <sz val="10"/>
        <rFont val="Arial"/>
        <family val="2"/>
      </rPr>
      <t>0</t>
    </r>
  </si>
  <si>
    <t>Teile dieses Excel Blattes sind geschützt.</t>
  </si>
  <si>
    <t>Frei sind:</t>
  </si>
  <si>
    <t xml:space="preserve">   Datum,  Ort,  Klasse,  Runde,  Spielbeginn,</t>
  </si>
  <si>
    <t xml:space="preserve">   Heimmannschaft,  Gegner,  AusweisNr., </t>
  </si>
  <si>
    <t xml:space="preserve">   Spieler, Volle,  Abr.,  Fehlwurf</t>
  </si>
  <si>
    <t xml:space="preserve">   Spalte "AB" "AC" "AD" für Ergänzung von</t>
  </si>
  <si>
    <t xml:space="preserve">   PassNr.  Name und Verein.</t>
  </si>
  <si>
    <t>Bei Eingabe einer AusweisNr. wird autom der Name eingefügt.</t>
  </si>
  <si>
    <t>Bei Falscheingabe einfach ein Leerzeichen eingeben.</t>
  </si>
  <si>
    <t>TIPP:</t>
  </si>
  <si>
    <t>RAUCH Gerald</t>
  </si>
  <si>
    <t>SCHNEPF Heinz</t>
  </si>
  <si>
    <t>SCHNEPF Martina</t>
  </si>
  <si>
    <t>SCHILLING Michael</t>
  </si>
  <si>
    <t>FICHTENBAUER Monika</t>
  </si>
  <si>
    <t>NIKIC Goran</t>
  </si>
  <si>
    <t>BERGER Karlheinz</t>
  </si>
  <si>
    <t>PFEILER Alexander</t>
  </si>
  <si>
    <t>HOLINKA Franz</t>
  </si>
  <si>
    <t>PINITSCH Lothar</t>
  </si>
  <si>
    <t>BIBER Michael</t>
  </si>
  <si>
    <t>HABITZL Walter</t>
  </si>
  <si>
    <t>TREJTNAR Andreas</t>
  </si>
  <si>
    <t>BAUER Andreas</t>
  </si>
  <si>
    <t>In Zeile 1 in den Spalten AB,AC,AD ist jeweils ein Leerzeichen.</t>
  </si>
  <si>
    <t>SKV PSK</t>
  </si>
  <si>
    <t>HIRSCHMUGL Christian</t>
  </si>
  <si>
    <t>LASSY Andreas</t>
  </si>
  <si>
    <t>DUZICAN Stefan</t>
  </si>
  <si>
    <t>MIGLES Drago</t>
  </si>
  <si>
    <t>MOLD Gerhard</t>
  </si>
  <si>
    <t>KLOIBER Doris</t>
  </si>
  <si>
    <t>SEPER Karin</t>
  </si>
  <si>
    <t>KC Wien Süd/Ost</t>
  </si>
  <si>
    <t>SIERLINGER Johann</t>
  </si>
  <si>
    <t>PERNOLD Werner</t>
  </si>
  <si>
    <t>NOVAK Thomas</t>
  </si>
  <si>
    <t>BSC Schwechat</t>
  </si>
  <si>
    <t>CZADEK Karl</t>
  </si>
  <si>
    <t>GRASSL Karl</t>
  </si>
  <si>
    <t>HAHNER Michael</t>
  </si>
  <si>
    <t>KOHLHOFER Gerhard</t>
  </si>
  <si>
    <t>LOIDL Josef</t>
  </si>
  <si>
    <t>MAUCHA Herbert</t>
  </si>
  <si>
    <t>SCHULZ Gertrude</t>
  </si>
  <si>
    <t>STIDL Erich</t>
  </si>
  <si>
    <t>WUNDERER Manfred</t>
  </si>
  <si>
    <t>HÖFLER Alfred</t>
  </si>
  <si>
    <t>NOWAK Wolfgang</t>
  </si>
  <si>
    <t>LAURINTYTÄR Lauri Raphael</t>
  </si>
  <si>
    <t>WAT Liesing</t>
  </si>
  <si>
    <t>GEBHARD Ludwig</t>
  </si>
  <si>
    <t>JAKOB Christian</t>
  </si>
  <si>
    <t>MÜLLER Erhart</t>
  </si>
  <si>
    <t>PRASSMAIER Johann</t>
  </si>
  <si>
    <t>SIEDL Elisabeth</t>
  </si>
  <si>
    <t>THÜRINGER Carol</t>
  </si>
  <si>
    <t>KOLLER - PIMPERL Tanja</t>
  </si>
  <si>
    <t xml:space="preserve">   Textbereich für Protest-Eintrag</t>
  </si>
  <si>
    <t>Nach Start dieses Blattes sofort "Speichern unter…" durchführen und dann erst weiterarbeiten (zB.: Rx_Heim_Gegner.xlsx)</t>
  </si>
  <si>
    <t>HRDLICZKA Georg</t>
  </si>
  <si>
    <t>ONDRACEK Barbara</t>
  </si>
  <si>
    <t>PARTYKA - BRAUN Gerhard</t>
  </si>
  <si>
    <t>PALLESITS Anton</t>
  </si>
  <si>
    <t>SODL Tobias</t>
  </si>
  <si>
    <t>DULIC Marcus</t>
  </si>
  <si>
    <t>PÖLZLBAUER Helmut</t>
  </si>
  <si>
    <t>MENKOVIC Janina</t>
  </si>
  <si>
    <t>SLATNER Andreas</t>
  </si>
  <si>
    <t>KAINZ Friedrich</t>
  </si>
  <si>
    <t>NEUHOLD Dieter</t>
  </si>
  <si>
    <t>DULIC Michaela</t>
  </si>
  <si>
    <t>BARTHELEMY Christian</t>
  </si>
  <si>
    <t>TROMAYER Gertrude</t>
  </si>
  <si>
    <t>KARKAC Necati</t>
  </si>
  <si>
    <t>ROSBOUD Markus</t>
  </si>
  <si>
    <t>ZIRPS Heribert</t>
  </si>
  <si>
    <t>SEPER Thomas</t>
  </si>
  <si>
    <t>© BKV</t>
  </si>
  <si>
    <t>STRANTZ Michael</t>
  </si>
  <si>
    <t>Team Hütteldorf</t>
  </si>
  <si>
    <t>LAITNER Johann</t>
  </si>
  <si>
    <t>POKERNUS Roman</t>
  </si>
  <si>
    <t>AUBÖCK Hubert</t>
  </si>
  <si>
    <t>der Gastverein. Es gilt das Regulativ der BKV.</t>
  </si>
  <si>
    <t>Spielbeginn:</t>
  </si>
  <si>
    <t>Klasse:</t>
  </si>
  <si>
    <t>KSV Wiener Netze 2</t>
  </si>
  <si>
    <t>GRÜNWALD Jürgen</t>
  </si>
  <si>
    <t>MAURER Manuela</t>
  </si>
  <si>
    <t>SEELAUS Alfred</t>
  </si>
  <si>
    <t>SCHNABL Nico</t>
  </si>
  <si>
    <t>PIMPERL Clemens</t>
  </si>
  <si>
    <t>PIMPERL Manuel</t>
  </si>
  <si>
    <t>ROSSMANN Adolf</t>
  </si>
  <si>
    <t>PARDY Astrid</t>
  </si>
  <si>
    <t>POLD Petra</t>
  </si>
  <si>
    <t>Borealis</t>
  </si>
  <si>
    <t>PANNOS Gerhard</t>
  </si>
  <si>
    <t>DIETL Elfriede</t>
  </si>
  <si>
    <t>DIVIS Herbert</t>
  </si>
  <si>
    <t>SKOCZEN Mariusz</t>
  </si>
  <si>
    <t>CERMAK Ingrid</t>
  </si>
  <si>
    <t>SIWAK Christian</t>
  </si>
  <si>
    <t>BRENDINGER Christian</t>
  </si>
  <si>
    <t>KÖLLNER Johann</t>
  </si>
  <si>
    <t>BURGER Veronika</t>
  </si>
  <si>
    <t>BRENDINGER Sieglinde</t>
  </si>
  <si>
    <t>SEILERBECK Michael</t>
  </si>
  <si>
    <t>GRITZKA Felix</t>
  </si>
  <si>
    <t>DONHOFER Leopold</t>
  </si>
  <si>
    <t>GLONIG Franz</t>
  </si>
  <si>
    <t>HASLINGER Harald</t>
  </si>
  <si>
    <t>LANGER Rudolf</t>
  </si>
  <si>
    <t>ZECHMANN Christa</t>
  </si>
  <si>
    <t>GÄRTNER Axel</t>
  </si>
  <si>
    <t>ZECHMANN Peter</t>
  </si>
  <si>
    <t>SKAZLIC Dragan</t>
  </si>
  <si>
    <t>MATANOVIC Drazen</t>
  </si>
  <si>
    <t>BAUER Johann</t>
  </si>
  <si>
    <t>Rev.: 2023-09-12</t>
  </si>
  <si>
    <t>KLZ Wiener Stadthalle 1</t>
  </si>
  <si>
    <t>SKV OeNB</t>
  </si>
  <si>
    <t>KAINZ Helga</t>
  </si>
  <si>
    <t>Wiener Kläranlage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</si>
</sst>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2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8"/>
      <name val="Courier"/>
      <family val="3"/>
    </font>
    <font>
      <vertAlign val="superscript"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Courier New"/>
      <family val="3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1" fontId="0" fillId="0" borderId="0" xfId="0" applyNumberForma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7" fillId="0" borderId="0" xfId="0" applyFont="1"/>
    <xf numFmtId="0" fontId="0" fillId="0" borderId="3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49" fontId="7" fillId="0" borderId="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right" vertical="center"/>
      <protection locked="0"/>
    </xf>
    <xf numFmtId="20" fontId="14" fillId="0" borderId="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3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49" fontId="7" fillId="0" borderId="9" xfId="0" applyNumberFormat="1" applyFont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9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4" fontId="7" fillId="0" borderId="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95250</xdr:rowOff>
    </xdr:from>
    <xdr:to>
      <xdr:col>20</xdr:col>
      <xdr:colOff>85725</xdr:colOff>
      <xdr:row>15</xdr:row>
      <xdr:rowOff>47625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/>
        </xdr:cNvSpPr>
      </xdr:nvSpPr>
      <xdr:spPr bwMode="auto">
        <a:xfrm>
          <a:off x="257175" y="257175"/>
          <a:ext cx="6076950" cy="249555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5227"/>
            </a:avLst>
          </a:prstTxWarp>
        </a:bodyPr>
        <a:lstStyle/>
        <a:p>
          <a:pPr algn="ctr" rtl="0">
            <a:buNone/>
          </a:pPr>
          <a:r>
            <a:rPr lang="de-AT" sz="40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BETRIEBSKEGLERVEREINIGUNG</a:t>
          </a:r>
        </a:p>
      </xdr:txBody>
    </xdr:sp>
    <xdr:clientData/>
  </xdr:twoCellAnchor>
  <xdr:twoCellAnchor>
    <xdr:from>
      <xdr:col>5</xdr:col>
      <xdr:colOff>9525</xdr:colOff>
      <xdr:row>4</xdr:row>
      <xdr:rowOff>85725</xdr:rowOff>
    </xdr:from>
    <xdr:to>
      <xdr:col>17</xdr:col>
      <xdr:colOff>209550</xdr:colOff>
      <xdr:row>9</xdr:row>
      <xdr:rowOff>66675</xdr:rowOff>
    </xdr:to>
    <xdr:sp macro="" textlink="">
      <xdr:nvSpPr>
        <xdr:cNvPr id="1031" name="Text Box 7" title="BKV - WIEN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314450" y="733425"/>
          <a:ext cx="3924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AT" sz="4400" b="0" i="0" u="none" strike="noStrike" baseline="0">
              <a:ln w="25400">
                <a:solidFill>
                  <a:schemeClr val="tx1"/>
                </a:solidFill>
              </a:ln>
              <a:noFill/>
              <a:latin typeface="Arial Black" panose="020B0A04020102020204" pitchFamily="34" charset="0"/>
              <a:cs typeface="Times New Roman"/>
            </a:rPr>
            <a:t>BKV - WIEN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150"/>
  <sheetViews>
    <sheetView showGridLines="0" tabSelected="1" zoomScaleNormal="100" workbookViewId="0">
      <selection activeCell="N13" sqref="N13:U13"/>
    </sheetView>
  </sheetViews>
  <sheetFormatPr baseColWidth="10" defaultRowHeight="12.75" x14ac:dyDescent="0.2"/>
  <cols>
    <col min="1" max="1" width="6.5703125" customWidth="1"/>
    <col min="2" max="2" width="4.5703125" customWidth="1"/>
    <col min="3" max="3" width="4.28515625" customWidth="1"/>
    <col min="4" max="4" width="0.140625" customWidth="1"/>
    <col min="5" max="5" width="4" customWidth="1"/>
    <col min="6" max="6" width="7.28515625" customWidth="1"/>
    <col min="7" max="7" width="6.5703125" customWidth="1"/>
    <col min="8" max="8" width="5.140625" customWidth="1"/>
    <col min="9" max="9" width="6.7109375" customWidth="1"/>
    <col min="10" max="10" width="3.5703125" customWidth="1"/>
    <col min="11" max="11" width="0.42578125" customWidth="1"/>
    <col min="12" max="12" width="6.5703125" customWidth="1"/>
    <col min="13" max="13" width="4.5703125" customWidth="1"/>
    <col min="14" max="14" width="4.28515625" customWidth="1"/>
    <col min="15" max="15" width="0.140625" customWidth="1"/>
    <col min="16" max="16" width="7.28515625" customWidth="1"/>
    <col min="17" max="17" width="3.28515625" customWidth="1"/>
    <col min="18" max="18" width="6.5703125" customWidth="1"/>
    <col min="19" max="19" width="5" customWidth="1"/>
    <col min="20" max="20" width="6.7109375" customWidth="1"/>
    <col min="21" max="21" width="3.5703125" customWidth="1"/>
    <col min="22" max="22" width="2" customWidth="1"/>
    <col min="23" max="23" width="3.5703125" customWidth="1"/>
    <col min="24" max="24" width="5.5703125" customWidth="1"/>
    <col min="25" max="27" width="5.7109375" customWidth="1"/>
    <col min="28" max="28" width="5.7109375" style="30" customWidth="1"/>
    <col min="29" max="29" width="25" style="30" bestFit="1" customWidth="1"/>
    <col min="30" max="30" width="19.7109375" style="30" customWidth="1"/>
    <col min="31" max="31" width="5.85546875" customWidth="1"/>
    <col min="32" max="32" width="5.7109375" customWidth="1"/>
    <col min="33" max="33" width="3.7109375" customWidth="1"/>
    <col min="34" max="34" width="0.85546875" customWidth="1"/>
    <col min="35" max="35" width="4.85546875" customWidth="1"/>
    <col min="36" max="36" width="20.28515625" customWidth="1"/>
    <col min="38" max="38" width="6.5703125" customWidth="1"/>
    <col min="39" max="39" width="5" customWidth="1"/>
    <col min="40" max="40" width="4.7109375" customWidth="1"/>
    <col min="41" max="41" width="5.7109375" customWidth="1"/>
    <col min="42" max="42" width="3.42578125" customWidth="1"/>
  </cols>
  <sheetData>
    <row r="1" spans="1:30" x14ac:dyDescent="0.2">
      <c r="V1" t="s">
        <v>31</v>
      </c>
      <c r="X1" s="19" t="s">
        <v>32</v>
      </c>
      <c r="AB1" t="s">
        <v>31</v>
      </c>
      <c r="AC1" t="s">
        <v>31</v>
      </c>
      <c r="AD1" t="s">
        <v>31</v>
      </c>
    </row>
    <row r="2" spans="1:30" x14ac:dyDescent="0.2">
      <c r="AB2" s="30">
        <v>401</v>
      </c>
      <c r="AC2" s="30" t="s">
        <v>86</v>
      </c>
      <c r="AD2" s="30" t="s">
        <v>219</v>
      </c>
    </row>
    <row r="3" spans="1:30" x14ac:dyDescent="0.2">
      <c r="AB3" s="30">
        <v>402</v>
      </c>
      <c r="AC3" s="30" t="s">
        <v>168</v>
      </c>
      <c r="AD3" s="30" t="s">
        <v>219</v>
      </c>
    </row>
    <row r="4" spans="1:30" x14ac:dyDescent="0.2">
      <c r="AB4" s="30">
        <v>403</v>
      </c>
      <c r="AC4" s="30" t="s">
        <v>45</v>
      </c>
      <c r="AD4" s="30" t="s">
        <v>219</v>
      </c>
    </row>
    <row r="5" spans="1:30" x14ac:dyDescent="0.2">
      <c r="AB5" s="30">
        <v>406</v>
      </c>
      <c r="AC5" s="30" t="s">
        <v>46</v>
      </c>
      <c r="AD5" s="30" t="s">
        <v>219</v>
      </c>
    </row>
    <row r="6" spans="1:30" x14ac:dyDescent="0.2">
      <c r="AB6" s="30">
        <v>407</v>
      </c>
      <c r="AC6" s="30" t="s">
        <v>117</v>
      </c>
      <c r="AD6" s="30" t="s">
        <v>219</v>
      </c>
    </row>
    <row r="7" spans="1:30" x14ac:dyDescent="0.2">
      <c r="AB7" s="30">
        <v>409</v>
      </c>
      <c r="AC7" s="30" t="s">
        <v>47</v>
      </c>
      <c r="AD7" s="30" t="s">
        <v>219</v>
      </c>
    </row>
    <row r="8" spans="1:30" x14ac:dyDescent="0.2">
      <c r="AB8" s="30">
        <v>600</v>
      </c>
      <c r="AC8" s="30" t="s">
        <v>163</v>
      </c>
      <c r="AD8" s="30" t="s">
        <v>185</v>
      </c>
    </row>
    <row r="9" spans="1:30" x14ac:dyDescent="0.2">
      <c r="AB9" s="30">
        <v>603</v>
      </c>
      <c r="AC9" s="30" t="s">
        <v>116</v>
      </c>
      <c r="AD9" s="30" t="s">
        <v>185</v>
      </c>
    </row>
    <row r="10" spans="1:30" x14ac:dyDescent="0.2">
      <c r="AB10" s="30">
        <v>604</v>
      </c>
      <c r="AC10" s="30" t="s">
        <v>48</v>
      </c>
      <c r="AD10" s="30" t="s">
        <v>185</v>
      </c>
    </row>
    <row r="11" spans="1:30" x14ac:dyDescent="0.2">
      <c r="AB11" s="30">
        <v>605</v>
      </c>
      <c r="AC11" s="30" t="s">
        <v>169</v>
      </c>
      <c r="AD11" s="30" t="s">
        <v>185</v>
      </c>
    </row>
    <row r="12" spans="1:30" x14ac:dyDescent="0.2">
      <c r="AB12" s="30">
        <v>606</v>
      </c>
      <c r="AC12" s="30" t="s">
        <v>159</v>
      </c>
      <c r="AD12" s="30" t="s">
        <v>185</v>
      </c>
    </row>
    <row r="13" spans="1:30" ht="18" customHeight="1" x14ac:dyDescent="0.2">
      <c r="B13" s="83" t="s">
        <v>0</v>
      </c>
      <c r="C13" s="83"/>
      <c r="D13" s="83"/>
      <c r="E13" s="83"/>
      <c r="F13" s="83"/>
      <c r="G13" s="83"/>
      <c r="L13" s="4"/>
      <c r="M13" s="9" t="s">
        <v>29</v>
      </c>
      <c r="N13" s="90">
        <f ca="1">NOW()</f>
        <v>45181.409764236108</v>
      </c>
      <c r="O13" s="90"/>
      <c r="P13" s="90"/>
      <c r="Q13" s="90"/>
      <c r="R13" s="90"/>
      <c r="S13" s="90"/>
      <c r="T13" s="90"/>
      <c r="U13" s="90"/>
      <c r="AB13" s="30">
        <v>607</v>
      </c>
      <c r="AC13" s="30" t="s">
        <v>134</v>
      </c>
      <c r="AD13" s="30" t="s">
        <v>185</v>
      </c>
    </row>
    <row r="14" spans="1:30" ht="18" customHeight="1" x14ac:dyDescent="0.2">
      <c r="A14" t="s">
        <v>31</v>
      </c>
      <c r="B14" s="83"/>
      <c r="C14" s="83"/>
      <c r="D14" s="83"/>
      <c r="E14" s="83"/>
      <c r="F14" s="83"/>
      <c r="G14" s="83"/>
      <c r="L14" s="4"/>
      <c r="M14" s="9" t="s">
        <v>30</v>
      </c>
      <c r="N14" s="86"/>
      <c r="O14" s="86"/>
      <c r="P14" s="86"/>
      <c r="Q14" s="86"/>
      <c r="R14" s="86"/>
      <c r="S14" s="86"/>
      <c r="T14" s="86"/>
      <c r="U14" s="86"/>
      <c r="AB14" s="30">
        <v>609</v>
      </c>
      <c r="AC14" s="30" t="s">
        <v>179</v>
      </c>
      <c r="AD14" s="30" t="s">
        <v>185</v>
      </c>
    </row>
    <row r="15" spans="1:30" ht="24" customHeight="1" x14ac:dyDescent="0.2">
      <c r="B15" s="84" t="s">
        <v>1</v>
      </c>
      <c r="C15" s="84"/>
      <c r="D15" s="84"/>
      <c r="E15" s="84"/>
      <c r="F15" s="84"/>
      <c r="G15" s="84"/>
      <c r="H15" s="13"/>
      <c r="L15" s="4"/>
      <c r="M15" s="9" t="s">
        <v>184</v>
      </c>
      <c r="N15" s="43"/>
      <c r="O15" s="4"/>
      <c r="P15" s="9" t="s">
        <v>2</v>
      </c>
      <c r="Q15" s="44"/>
      <c r="R15" s="88" t="s">
        <v>183</v>
      </c>
      <c r="S15" s="88"/>
      <c r="T15" s="45"/>
      <c r="U15" s="28"/>
      <c r="AB15" s="30">
        <v>610</v>
      </c>
      <c r="AC15" s="30" t="s">
        <v>49</v>
      </c>
      <c r="AD15" s="30" t="s">
        <v>185</v>
      </c>
    </row>
    <row r="16" spans="1:30" x14ac:dyDescent="0.2">
      <c r="AB16" s="30">
        <v>612</v>
      </c>
      <c r="AC16" s="30" t="s">
        <v>50</v>
      </c>
      <c r="AD16" s="30" t="s">
        <v>185</v>
      </c>
    </row>
    <row r="17" spans="1:30" ht="18" customHeight="1" x14ac:dyDescent="0.2">
      <c r="B17" s="89" t="s">
        <v>31</v>
      </c>
      <c r="C17" s="89"/>
      <c r="D17" s="89"/>
      <c r="E17" s="89"/>
      <c r="F17" s="89"/>
      <c r="G17" s="89"/>
      <c r="H17" s="89"/>
      <c r="I17" s="89"/>
      <c r="J17" s="87" t="s">
        <v>3</v>
      </c>
      <c r="K17" s="87"/>
      <c r="L17" s="87"/>
      <c r="M17" s="85" t="s">
        <v>31</v>
      </c>
      <c r="N17" s="85"/>
      <c r="O17" s="85"/>
      <c r="P17" s="85"/>
      <c r="Q17" s="85"/>
      <c r="R17" s="85"/>
      <c r="S17" s="85"/>
      <c r="T17" s="85"/>
      <c r="AB17" s="30">
        <v>613</v>
      </c>
      <c r="AC17" s="30" t="s">
        <v>91</v>
      </c>
      <c r="AD17" s="30" t="s">
        <v>185</v>
      </c>
    </row>
    <row r="18" spans="1:30" ht="14.25" customHeight="1" x14ac:dyDescent="0.2">
      <c r="B18" s="5"/>
      <c r="C18" s="5"/>
      <c r="D18" s="6" t="s">
        <v>4</v>
      </c>
      <c r="E18" s="5"/>
      <c r="F18" s="5"/>
      <c r="G18" s="5"/>
      <c r="H18" s="5"/>
      <c r="M18" s="5"/>
      <c r="N18" s="91" t="s">
        <v>5</v>
      </c>
      <c r="O18" s="91"/>
      <c r="P18" s="91"/>
      <c r="Q18" s="91"/>
      <c r="R18" s="91"/>
      <c r="S18" s="91"/>
      <c r="T18" s="7"/>
      <c r="U18" s="20"/>
      <c r="AB18" s="30">
        <v>614</v>
      </c>
      <c r="AC18" s="30" t="s">
        <v>118</v>
      </c>
      <c r="AD18" s="30" t="s">
        <v>185</v>
      </c>
    </row>
    <row r="19" spans="1:30" ht="14.25" customHeight="1" thickBot="1" x14ac:dyDescent="0.25">
      <c r="A19" s="8" t="s">
        <v>7</v>
      </c>
      <c r="B19" s="78" t="s">
        <v>8</v>
      </c>
      <c r="C19" s="79"/>
      <c r="D19" s="79"/>
      <c r="E19" s="79"/>
      <c r="F19" s="79"/>
      <c r="G19" s="75" t="s">
        <v>13</v>
      </c>
      <c r="H19" s="76"/>
      <c r="I19" s="77"/>
      <c r="J19" s="68" t="s">
        <v>12</v>
      </c>
      <c r="L19" s="8" t="s">
        <v>7</v>
      </c>
      <c r="M19" s="78" t="s">
        <v>8</v>
      </c>
      <c r="N19" s="79"/>
      <c r="O19" s="79"/>
      <c r="P19" s="79"/>
      <c r="Q19" s="79"/>
      <c r="R19" s="75" t="s">
        <v>13</v>
      </c>
      <c r="S19" s="76"/>
      <c r="T19" s="77"/>
      <c r="U19" s="68" t="s">
        <v>12</v>
      </c>
      <c r="V19" s="14"/>
      <c r="W19" s="14"/>
      <c r="AB19" s="30">
        <v>615</v>
      </c>
      <c r="AC19" s="30" t="s">
        <v>76</v>
      </c>
      <c r="AD19" s="30" t="s">
        <v>185</v>
      </c>
    </row>
    <row r="20" spans="1:30" ht="15" customHeight="1" x14ac:dyDescent="0.2">
      <c r="A20" s="31" t="s">
        <v>6</v>
      </c>
      <c r="B20" s="80"/>
      <c r="C20" s="81"/>
      <c r="D20" s="81"/>
      <c r="E20" s="81"/>
      <c r="F20" s="81"/>
      <c r="G20" s="32" t="s">
        <v>9</v>
      </c>
      <c r="H20" s="32" t="s">
        <v>10</v>
      </c>
      <c r="I20" s="32" t="s">
        <v>11</v>
      </c>
      <c r="J20" s="69"/>
      <c r="L20" s="31" t="s">
        <v>6</v>
      </c>
      <c r="M20" s="80"/>
      <c r="N20" s="81"/>
      <c r="O20" s="81"/>
      <c r="P20" s="81"/>
      <c r="Q20" s="81"/>
      <c r="R20" s="32" t="s">
        <v>9</v>
      </c>
      <c r="S20" s="32" t="s">
        <v>10</v>
      </c>
      <c r="T20" s="32" t="s">
        <v>11</v>
      </c>
      <c r="U20" s="69"/>
      <c r="V20" s="14"/>
      <c r="W20" s="14"/>
      <c r="AB20" s="30">
        <v>616</v>
      </c>
      <c r="AC20" s="30" t="s">
        <v>95</v>
      </c>
      <c r="AD20" s="30" t="s">
        <v>185</v>
      </c>
    </row>
    <row r="21" spans="1:30" ht="16.5" customHeight="1" x14ac:dyDescent="0.2">
      <c r="A21" s="2" t="s">
        <v>31</v>
      </c>
      <c r="B21" s="74" t="str">
        <f t="shared" ref="B21:B26" si="0">VLOOKUP(A21,tab,2,FALSE)</f>
        <v xml:space="preserve"> </v>
      </c>
      <c r="C21" s="74"/>
      <c r="D21" s="74"/>
      <c r="E21" s="74"/>
      <c r="F21" s="74"/>
      <c r="G21" s="27"/>
      <c r="H21" s="27"/>
      <c r="I21" s="15" t="str">
        <f t="shared" ref="I21:I26" si="1">IF(SUM(G21:H21)=0,"",SUM(G21:H21))</f>
        <v/>
      </c>
      <c r="J21" s="27"/>
      <c r="K21" s="16">
        <v>2001</v>
      </c>
      <c r="L21" s="2" t="s">
        <v>31</v>
      </c>
      <c r="M21" s="74" t="str">
        <f t="shared" ref="M21:M26" si="2">VLOOKUP(L21,tab,2,FALSE)</f>
        <v xml:space="preserve"> </v>
      </c>
      <c r="N21" s="74"/>
      <c r="O21" s="74"/>
      <c r="P21" s="74"/>
      <c r="Q21" s="74"/>
      <c r="R21" s="27"/>
      <c r="S21" s="27"/>
      <c r="T21" s="15" t="str">
        <f t="shared" ref="T21:T26" si="3">IF(SUM(R21:S21)=0,"",SUM(R21:S21))</f>
        <v/>
      </c>
      <c r="U21" s="27"/>
      <c r="AB21" s="30">
        <v>618</v>
      </c>
      <c r="AC21" s="30" t="s">
        <v>75</v>
      </c>
      <c r="AD21" s="30" t="s">
        <v>185</v>
      </c>
    </row>
    <row r="22" spans="1:30" ht="17.25" customHeight="1" x14ac:dyDescent="0.2">
      <c r="A22" s="2" t="s">
        <v>31</v>
      </c>
      <c r="B22" s="74" t="str">
        <f t="shared" si="0"/>
        <v xml:space="preserve"> </v>
      </c>
      <c r="C22" s="74"/>
      <c r="D22" s="74"/>
      <c r="E22" s="74"/>
      <c r="F22" s="74"/>
      <c r="G22" s="27"/>
      <c r="H22" s="27"/>
      <c r="I22" s="15" t="str">
        <f t="shared" si="1"/>
        <v/>
      </c>
      <c r="J22" s="27"/>
      <c r="K22" s="16"/>
      <c r="L22" s="2" t="s">
        <v>31</v>
      </c>
      <c r="M22" s="74" t="str">
        <f t="shared" si="2"/>
        <v xml:space="preserve"> </v>
      </c>
      <c r="N22" s="74"/>
      <c r="O22" s="74"/>
      <c r="P22" s="74"/>
      <c r="Q22" s="74"/>
      <c r="R22" s="27"/>
      <c r="S22" s="27"/>
      <c r="T22" s="15" t="str">
        <f t="shared" si="3"/>
        <v/>
      </c>
      <c r="U22" s="27"/>
      <c r="AB22" s="30">
        <v>700</v>
      </c>
      <c r="AC22" s="30" t="s">
        <v>186</v>
      </c>
      <c r="AD22" s="30" t="s">
        <v>135</v>
      </c>
    </row>
    <row r="23" spans="1:30" ht="17.25" customHeight="1" x14ac:dyDescent="0.2">
      <c r="A23" s="2" t="s">
        <v>31</v>
      </c>
      <c r="B23" s="74" t="str">
        <f>VLOOKUP(A23,tab,2,FALSE)</f>
        <v xml:space="preserve"> </v>
      </c>
      <c r="C23" s="74"/>
      <c r="D23" s="74"/>
      <c r="E23" s="74"/>
      <c r="F23" s="74"/>
      <c r="G23" s="27"/>
      <c r="H23" s="27"/>
      <c r="I23" s="15" t="str">
        <f t="shared" si="1"/>
        <v/>
      </c>
      <c r="J23" s="27"/>
      <c r="K23" s="16"/>
      <c r="L23" s="2" t="s">
        <v>31</v>
      </c>
      <c r="M23" s="74" t="str">
        <f t="shared" si="2"/>
        <v xml:space="preserve"> </v>
      </c>
      <c r="N23" s="74"/>
      <c r="O23" s="74"/>
      <c r="P23" s="74"/>
      <c r="Q23" s="74"/>
      <c r="R23" s="27"/>
      <c r="S23" s="27"/>
      <c r="T23" s="15" t="str">
        <f t="shared" si="3"/>
        <v/>
      </c>
      <c r="U23" s="27"/>
      <c r="AB23" s="30">
        <v>701</v>
      </c>
      <c r="AC23" s="30" t="s">
        <v>136</v>
      </c>
      <c r="AD23" s="30" t="s">
        <v>135</v>
      </c>
    </row>
    <row r="24" spans="1:30" ht="18" customHeight="1" x14ac:dyDescent="0.2">
      <c r="A24" s="2" t="s">
        <v>31</v>
      </c>
      <c r="B24" s="74" t="str">
        <f t="shared" si="0"/>
        <v xml:space="preserve"> </v>
      </c>
      <c r="C24" s="74"/>
      <c r="D24" s="74"/>
      <c r="E24" s="74"/>
      <c r="F24" s="74"/>
      <c r="G24" s="27"/>
      <c r="H24" s="27"/>
      <c r="I24" s="15" t="str">
        <f t="shared" si="1"/>
        <v/>
      </c>
      <c r="J24" s="27"/>
      <c r="K24" s="16"/>
      <c r="L24" s="2" t="s">
        <v>31</v>
      </c>
      <c r="M24" s="74" t="str">
        <f t="shared" si="2"/>
        <v xml:space="preserve"> </v>
      </c>
      <c r="N24" s="74"/>
      <c r="O24" s="74"/>
      <c r="P24" s="74"/>
      <c r="Q24" s="74"/>
      <c r="R24" s="27"/>
      <c r="S24" s="27"/>
      <c r="T24" s="15" t="str">
        <f t="shared" si="3"/>
        <v/>
      </c>
      <c r="U24" s="27"/>
      <c r="AB24" s="30">
        <v>702</v>
      </c>
      <c r="AC24" s="30" t="s">
        <v>192</v>
      </c>
      <c r="AD24" s="30" t="s">
        <v>135</v>
      </c>
    </row>
    <row r="25" spans="1:30" ht="15.75" customHeight="1" x14ac:dyDescent="0.2">
      <c r="A25" s="2" t="s">
        <v>31</v>
      </c>
      <c r="B25" s="74" t="str">
        <f t="shared" si="0"/>
        <v xml:space="preserve"> </v>
      </c>
      <c r="C25" s="74"/>
      <c r="D25" s="74"/>
      <c r="E25" s="74"/>
      <c r="F25" s="74"/>
      <c r="G25" s="27"/>
      <c r="H25" s="27"/>
      <c r="I25" s="15" t="str">
        <f t="shared" si="1"/>
        <v/>
      </c>
      <c r="J25" s="27"/>
      <c r="K25" s="16"/>
      <c r="L25" s="2" t="s">
        <v>31</v>
      </c>
      <c r="M25" s="74" t="str">
        <f t="shared" si="2"/>
        <v xml:space="preserve"> </v>
      </c>
      <c r="N25" s="74"/>
      <c r="O25" s="74"/>
      <c r="P25" s="74"/>
      <c r="Q25" s="74"/>
      <c r="R25" s="27"/>
      <c r="S25" s="27"/>
      <c r="T25" s="15" t="str">
        <f t="shared" si="3"/>
        <v/>
      </c>
      <c r="U25" s="27"/>
      <c r="AB25" s="30">
        <v>704</v>
      </c>
      <c r="AC25" s="30" t="s">
        <v>137</v>
      </c>
      <c r="AD25" s="30" t="s">
        <v>135</v>
      </c>
    </row>
    <row r="26" spans="1:30" ht="15.75" customHeight="1" thickBot="1" x14ac:dyDescent="0.25">
      <c r="A26" s="3" t="s">
        <v>31</v>
      </c>
      <c r="B26" s="74" t="str">
        <f t="shared" si="0"/>
        <v xml:space="preserve"> </v>
      </c>
      <c r="C26" s="74"/>
      <c r="D26" s="74"/>
      <c r="E26" s="74"/>
      <c r="F26" s="74"/>
      <c r="G26" s="27"/>
      <c r="H26" s="27"/>
      <c r="I26" s="17" t="str">
        <f t="shared" si="1"/>
        <v/>
      </c>
      <c r="J26" s="27"/>
      <c r="K26" s="16"/>
      <c r="L26" s="2" t="s">
        <v>31</v>
      </c>
      <c r="M26" s="74" t="str">
        <f t="shared" si="2"/>
        <v xml:space="preserve"> </v>
      </c>
      <c r="N26" s="74"/>
      <c r="O26" s="74"/>
      <c r="P26" s="74"/>
      <c r="Q26" s="74"/>
      <c r="R26" s="27"/>
      <c r="S26" s="27"/>
      <c r="T26" s="17" t="str">
        <f t="shared" si="3"/>
        <v/>
      </c>
      <c r="U26" s="27"/>
      <c r="AB26" s="30">
        <v>705</v>
      </c>
      <c r="AC26" s="30" t="s">
        <v>138</v>
      </c>
      <c r="AD26" s="30" t="s">
        <v>135</v>
      </c>
    </row>
    <row r="27" spans="1:30" ht="17.25" customHeight="1" thickBot="1" x14ac:dyDescent="0.25">
      <c r="A27" s="70" t="s">
        <v>14</v>
      </c>
      <c r="B27" s="71"/>
      <c r="C27" s="71"/>
      <c r="D27" s="71"/>
      <c r="E27" s="71"/>
      <c r="F27" s="72"/>
      <c r="G27" s="18" t="str">
        <f>IF(SUM(G21:G26)=0,"",SUM(G21:G26))</f>
        <v/>
      </c>
      <c r="H27" s="18" t="str">
        <f>IF(SUM(H21:H26)=0,"",SUM(H21:H26))</f>
        <v/>
      </c>
      <c r="I27" s="18" t="str">
        <f>IF(SUM(I21:I26)=0,"",SUM(I21:I26))</f>
        <v/>
      </c>
      <c r="J27" s="18" t="str">
        <f>IF(SUM(J21:J26)=0,"",SUM(J21:J26))</f>
        <v/>
      </c>
      <c r="K27" s="19"/>
      <c r="L27" s="70" t="s">
        <v>14</v>
      </c>
      <c r="M27" s="71"/>
      <c r="N27" s="71"/>
      <c r="O27" s="71"/>
      <c r="P27" s="71"/>
      <c r="Q27" s="72"/>
      <c r="R27" s="18" t="str">
        <f>IF(SUM(R21:R26)=0,"",SUM(R21:R26))</f>
        <v/>
      </c>
      <c r="S27" s="18" t="str">
        <f>IF(SUM(S21:S26)=0,"",SUM(S21:S26))</f>
        <v/>
      </c>
      <c r="T27" s="18" t="str">
        <f>IF(SUM(T21:T26)=0,"",SUM(T21:T26))</f>
        <v/>
      </c>
      <c r="U27" s="18" t="str">
        <f>IF(SUM(U21:U26)=0,"",SUM(U21:U26))</f>
        <v/>
      </c>
      <c r="AB27" s="30">
        <v>706</v>
      </c>
      <c r="AC27" s="30" t="s">
        <v>139</v>
      </c>
      <c r="AD27" s="30" t="s">
        <v>135</v>
      </c>
    </row>
    <row r="28" spans="1:30" ht="15.75" customHeight="1" x14ac:dyDescent="0.2">
      <c r="AB28" s="30">
        <v>707</v>
      </c>
      <c r="AC28" s="30" t="s">
        <v>172</v>
      </c>
      <c r="AD28" s="30" t="s">
        <v>135</v>
      </c>
    </row>
    <row r="29" spans="1:30" ht="15.75" x14ac:dyDescent="0.2">
      <c r="C29" s="9" t="s">
        <v>15</v>
      </c>
      <c r="D29" s="4"/>
      <c r="E29" s="98" t="str">
        <f>IF(OR(I27&gt;T27,I27=T27),B17,M17)</f>
        <v xml:space="preserve"> </v>
      </c>
      <c r="F29" s="98" t="e">
        <f>IF(#REF!&gt;I27,#REF!,I27)</f>
        <v>#REF!</v>
      </c>
      <c r="G29" s="98" t="e">
        <f>IF(#REF!&gt;J27,#REF!,J27)</f>
        <v>#REF!</v>
      </c>
      <c r="H29" s="98" t="e">
        <f>IF(#REF!&gt;K27,#REF!,K27)</f>
        <v>#REF!</v>
      </c>
      <c r="O29" s="10" t="str">
        <f>IF(I27&gt;T27,I27,T27)</f>
        <v/>
      </c>
      <c r="P29" s="55" t="e">
        <f>IF(I27&gt;T27,I27,T27)/4</f>
        <v>#VALUE!</v>
      </c>
      <c r="Q29" s="55"/>
      <c r="R29" s="11" t="s">
        <v>97</v>
      </c>
      <c r="T29" s="82" t="e">
        <f>IF(J30&gt;121,22,ROUNDUP(J30/12,0)+11) &amp; " Punkte"</f>
        <v>#VALUE!</v>
      </c>
      <c r="U29" s="82"/>
      <c r="V29" s="29"/>
      <c r="W29" s="29"/>
      <c r="AB29" s="30">
        <v>708</v>
      </c>
      <c r="AC29" s="30" t="s">
        <v>140</v>
      </c>
      <c r="AD29" s="30" t="s">
        <v>135</v>
      </c>
    </row>
    <row r="30" spans="1:30" ht="15" x14ac:dyDescent="0.2">
      <c r="I30" s="9" t="s">
        <v>16</v>
      </c>
      <c r="J30" s="73" t="e">
        <f>O29-O31</f>
        <v>#VALUE!</v>
      </c>
      <c r="K30" s="73"/>
      <c r="L30" s="73"/>
      <c r="M30" s="4" t="s">
        <v>17</v>
      </c>
      <c r="AB30" s="30">
        <v>709</v>
      </c>
      <c r="AC30" s="30" t="s">
        <v>141</v>
      </c>
      <c r="AD30" s="30" t="s">
        <v>135</v>
      </c>
    </row>
    <row r="31" spans="1:30" ht="15.75" x14ac:dyDescent="0.2">
      <c r="C31" s="9" t="s">
        <v>18</v>
      </c>
      <c r="D31" s="4"/>
      <c r="E31" s="98" t="str">
        <f>IF(OR(I27&gt;T27,I27=T27),M17,B17)</f>
        <v xml:space="preserve"> </v>
      </c>
      <c r="F31" s="98" t="e">
        <f>IF(#REF!&gt;I29,#REF!,I29)</f>
        <v>#REF!</v>
      </c>
      <c r="G31" s="98" t="e">
        <f>IF(#REF!&gt;J29,#REF!,J29)</f>
        <v>#REF!</v>
      </c>
      <c r="H31" s="98" t="e">
        <f>IF(#REF!&gt;K29,#REF!,K29)</f>
        <v>#REF!</v>
      </c>
      <c r="O31" s="10" t="str">
        <f>IF(I27&lt;T27,I27,T27)</f>
        <v/>
      </c>
      <c r="P31" s="55" t="e">
        <f>IF(I27&lt;T27,I27,T27)/4</f>
        <v>#VALUE!</v>
      </c>
      <c r="Q31" s="55"/>
      <c r="R31" s="11" t="s">
        <v>97</v>
      </c>
      <c r="T31" s="51" t="e">
        <f>IF(J30&gt;121,0,11-ROUNDUP(J30/12,0))&amp;" Punkte"</f>
        <v>#VALUE!</v>
      </c>
      <c r="U31" s="51"/>
      <c r="V31" s="29"/>
      <c r="W31" s="29"/>
      <c r="AB31" s="30">
        <v>710</v>
      </c>
      <c r="AC31" s="30" t="s">
        <v>152</v>
      </c>
      <c r="AD31" s="30" t="s">
        <v>135</v>
      </c>
    </row>
    <row r="32" spans="1:30" ht="14.25" customHeight="1" x14ac:dyDescent="0.2">
      <c r="B32" s="66"/>
      <c r="C32" s="66"/>
      <c r="D32" s="66"/>
      <c r="E32" s="66"/>
      <c r="F32" s="66"/>
      <c r="I32" s="48"/>
      <c r="J32" s="48"/>
      <c r="K32" s="48"/>
      <c r="L32" s="48"/>
      <c r="M32" s="48"/>
      <c r="Q32" s="48"/>
      <c r="R32" s="48"/>
      <c r="S32" s="48"/>
      <c r="T32" s="48"/>
      <c r="AB32" s="30">
        <v>712</v>
      </c>
      <c r="AC32" s="30" t="s">
        <v>142</v>
      </c>
      <c r="AD32" s="30" t="s">
        <v>135</v>
      </c>
    </row>
    <row r="33" spans="1:30" x14ac:dyDescent="0.2">
      <c r="B33" s="66"/>
      <c r="C33" s="66"/>
      <c r="D33" s="66"/>
      <c r="E33" s="66"/>
      <c r="F33" s="66"/>
      <c r="G33" s="30"/>
      <c r="I33" s="48"/>
      <c r="J33" s="48"/>
      <c r="K33" s="48"/>
      <c r="L33" s="48"/>
      <c r="M33" s="48"/>
      <c r="Q33" s="48"/>
      <c r="R33" s="48"/>
      <c r="S33" s="48"/>
      <c r="T33" s="48"/>
      <c r="AB33" s="30">
        <v>714</v>
      </c>
      <c r="AC33" s="30" t="s">
        <v>143</v>
      </c>
      <c r="AD33" s="30" t="s">
        <v>135</v>
      </c>
    </row>
    <row r="34" spans="1:30" x14ac:dyDescent="0.2">
      <c r="B34" s="66"/>
      <c r="C34" s="66"/>
      <c r="D34" s="66"/>
      <c r="E34" s="66"/>
      <c r="F34" s="66"/>
      <c r="G34" s="30"/>
      <c r="I34" s="48"/>
      <c r="J34" s="48"/>
      <c r="K34" s="48"/>
      <c r="L34" s="48"/>
      <c r="M34" s="48"/>
      <c r="Q34" s="48"/>
      <c r="R34" s="48"/>
      <c r="S34" s="48"/>
      <c r="T34" s="48"/>
      <c r="AB34" s="30">
        <v>715</v>
      </c>
      <c r="AC34" s="30" t="s">
        <v>144</v>
      </c>
      <c r="AD34" s="30" t="s">
        <v>135</v>
      </c>
    </row>
    <row r="35" spans="1:30" ht="10.5" customHeight="1" x14ac:dyDescent="0.2">
      <c r="B35" s="67"/>
      <c r="C35" s="67"/>
      <c r="D35" s="67"/>
      <c r="E35" s="67"/>
      <c r="F35" s="67"/>
      <c r="G35" s="30"/>
      <c r="I35" s="49"/>
      <c r="J35" s="49"/>
      <c r="K35" s="49"/>
      <c r="L35" s="49"/>
      <c r="M35" s="49"/>
      <c r="Q35" s="49"/>
      <c r="R35" s="49"/>
      <c r="S35" s="49"/>
      <c r="T35" s="49"/>
      <c r="AB35" s="30">
        <v>716</v>
      </c>
      <c r="AC35" s="30" t="s">
        <v>158</v>
      </c>
      <c r="AD35" s="30" t="s">
        <v>135</v>
      </c>
    </row>
    <row r="36" spans="1:30" ht="10.5" customHeight="1" x14ac:dyDescent="0.2">
      <c r="B36" s="50" t="s">
        <v>27</v>
      </c>
      <c r="C36" s="50"/>
      <c r="D36" s="50"/>
      <c r="E36" s="50"/>
      <c r="F36" s="50"/>
      <c r="I36" s="50" t="s">
        <v>19</v>
      </c>
      <c r="J36" s="50"/>
      <c r="K36" s="50"/>
      <c r="L36" s="50"/>
      <c r="M36" s="50"/>
      <c r="Q36" s="50" t="s">
        <v>28</v>
      </c>
      <c r="R36" s="50"/>
      <c r="S36" s="50"/>
      <c r="T36" s="50"/>
      <c r="AB36" s="30">
        <v>717</v>
      </c>
      <c r="AC36" s="30" t="s">
        <v>177</v>
      </c>
      <c r="AD36" s="30" t="s">
        <v>135</v>
      </c>
    </row>
    <row r="37" spans="1:30" ht="10.5" customHeight="1" x14ac:dyDescent="0.2">
      <c r="AB37" s="30">
        <v>718</v>
      </c>
      <c r="AC37" s="30" t="s">
        <v>187</v>
      </c>
      <c r="AD37" s="30" t="s">
        <v>135</v>
      </c>
    </row>
    <row r="38" spans="1:30" ht="12" customHeight="1" x14ac:dyDescent="0.2">
      <c r="B38" s="21" t="s">
        <v>20</v>
      </c>
      <c r="AB38" s="30">
        <v>801</v>
      </c>
      <c r="AC38" s="30" t="s">
        <v>193</v>
      </c>
      <c r="AD38" s="30" t="s">
        <v>131</v>
      </c>
    </row>
    <row r="39" spans="1:30" ht="12" customHeight="1" x14ac:dyDescent="0.2">
      <c r="B39" s="42" t="s">
        <v>182</v>
      </c>
      <c r="AB39" s="30">
        <v>802</v>
      </c>
      <c r="AC39" s="30" t="s">
        <v>51</v>
      </c>
      <c r="AD39" s="30" t="s">
        <v>131</v>
      </c>
    </row>
    <row r="40" spans="1:30" ht="9" customHeight="1" x14ac:dyDescent="0.2">
      <c r="AB40" s="30">
        <v>804</v>
      </c>
      <c r="AC40" s="30" t="s">
        <v>109</v>
      </c>
      <c r="AD40" s="30" t="s">
        <v>131</v>
      </c>
    </row>
    <row r="41" spans="1:30" ht="10.5" customHeight="1" x14ac:dyDescent="0.2">
      <c r="B41" s="92" t="s">
        <v>21</v>
      </c>
      <c r="C41" s="93"/>
      <c r="D41" s="93"/>
      <c r="E41" s="93"/>
      <c r="F41" s="94"/>
      <c r="G41" s="22" t="s">
        <v>23</v>
      </c>
      <c r="H41" s="22" t="s">
        <v>24</v>
      </c>
      <c r="AB41" s="30">
        <v>805</v>
      </c>
      <c r="AC41" s="30" t="s">
        <v>110</v>
      </c>
      <c r="AD41" s="30" t="s">
        <v>131</v>
      </c>
    </row>
    <row r="42" spans="1:30" ht="9.75" customHeight="1" x14ac:dyDescent="0.2">
      <c r="B42" s="52" t="s">
        <v>22</v>
      </c>
      <c r="C42" s="53"/>
      <c r="D42" s="53"/>
      <c r="E42" s="53"/>
      <c r="F42" s="54"/>
      <c r="G42" s="33"/>
      <c r="H42" s="33" t="s">
        <v>31</v>
      </c>
      <c r="AB42" s="30">
        <v>806</v>
      </c>
      <c r="AC42" s="30" t="s">
        <v>87</v>
      </c>
      <c r="AD42" s="30" t="s">
        <v>131</v>
      </c>
    </row>
    <row r="43" spans="1:30" ht="13.5" customHeight="1" x14ac:dyDescent="0.2">
      <c r="A43" s="95" t="s">
        <v>25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  <c r="Q43" s="23"/>
      <c r="R43" s="92" t="s">
        <v>26</v>
      </c>
      <c r="S43" s="93"/>
      <c r="T43" s="94"/>
      <c r="AB43" s="30">
        <v>807</v>
      </c>
      <c r="AC43" s="30" t="s">
        <v>111</v>
      </c>
      <c r="AD43" s="30" t="s">
        <v>131</v>
      </c>
    </row>
    <row r="44" spans="1:30" ht="9.75" customHeight="1" x14ac:dyDescent="0.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24"/>
      <c r="R44" s="25"/>
      <c r="T44" s="26"/>
      <c r="AB44" s="30">
        <v>808</v>
      </c>
      <c r="AC44" s="30" t="s">
        <v>112</v>
      </c>
      <c r="AD44" s="30" t="s">
        <v>131</v>
      </c>
    </row>
    <row r="45" spans="1:30" ht="12.95" customHeight="1" x14ac:dyDescent="0.2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  <c r="Q45" s="24"/>
      <c r="R45" s="59" t="s">
        <v>33</v>
      </c>
      <c r="S45" s="60"/>
      <c r="T45" s="61"/>
      <c r="U45" s="12"/>
      <c r="V45" s="12"/>
      <c r="AB45" s="30">
        <v>809</v>
      </c>
      <c r="AC45" s="30" t="s">
        <v>92</v>
      </c>
      <c r="AD45" s="30" t="s">
        <v>131</v>
      </c>
    </row>
    <row r="46" spans="1:30" ht="12.95" customHeight="1" x14ac:dyDescent="0.25">
      <c r="A46" s="65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  <c r="Q46" s="24"/>
      <c r="R46" s="59" t="s">
        <v>34</v>
      </c>
      <c r="S46" s="60"/>
      <c r="T46" s="61"/>
      <c r="U46" s="12"/>
      <c r="V46" s="12"/>
      <c r="AB46" s="30">
        <v>810</v>
      </c>
      <c r="AC46" s="30" t="s">
        <v>52</v>
      </c>
      <c r="AD46" s="30" t="s">
        <v>131</v>
      </c>
    </row>
    <row r="47" spans="1:30" ht="12.95" customHeight="1" x14ac:dyDescent="0.25">
      <c r="A47" s="65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24"/>
      <c r="R47" s="59" t="s">
        <v>35</v>
      </c>
      <c r="S47" s="60"/>
      <c r="T47" s="61"/>
      <c r="U47" s="12"/>
      <c r="V47" s="12"/>
      <c r="AB47" s="30">
        <v>811</v>
      </c>
      <c r="AC47" s="30" t="s">
        <v>132</v>
      </c>
      <c r="AD47" s="30" t="s">
        <v>131</v>
      </c>
    </row>
    <row r="48" spans="1:30" ht="12.95" customHeight="1" x14ac:dyDescent="0.25">
      <c r="A48" s="65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  <c r="Q48" s="24"/>
      <c r="R48" s="59" t="s">
        <v>36</v>
      </c>
      <c r="S48" s="60"/>
      <c r="T48" s="61"/>
      <c r="U48" s="12"/>
      <c r="V48" s="12"/>
      <c r="AB48" s="30">
        <v>813</v>
      </c>
      <c r="AC48" s="30" t="s">
        <v>53</v>
      </c>
      <c r="AD48" s="30" t="s">
        <v>131</v>
      </c>
    </row>
    <row r="49" spans="1:30" ht="12.95" customHeight="1" x14ac:dyDescent="0.25">
      <c r="A49" s="65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  <c r="Q49" s="24"/>
      <c r="R49" s="59" t="s">
        <v>37</v>
      </c>
      <c r="S49" s="60"/>
      <c r="T49" s="61"/>
      <c r="U49" s="12"/>
      <c r="V49" s="12"/>
      <c r="AB49" s="30">
        <v>814</v>
      </c>
      <c r="AC49" s="30" t="s">
        <v>145</v>
      </c>
      <c r="AD49" s="30" t="s">
        <v>131</v>
      </c>
    </row>
    <row r="50" spans="1:30" ht="12.95" customHeight="1" x14ac:dyDescent="0.25">
      <c r="A50" s="65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4"/>
      <c r="Q50" s="24"/>
      <c r="R50" s="59" t="s">
        <v>38</v>
      </c>
      <c r="S50" s="60"/>
      <c r="T50" s="61"/>
      <c r="U50" s="12"/>
      <c r="V50" s="12"/>
      <c r="AB50" s="30">
        <v>824</v>
      </c>
      <c r="AC50" s="30" t="s">
        <v>153</v>
      </c>
      <c r="AD50" s="30" t="s">
        <v>131</v>
      </c>
    </row>
    <row r="51" spans="1:30" ht="12.95" customHeight="1" x14ac:dyDescent="0.25">
      <c r="A51" s="65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24"/>
      <c r="R51" s="59" t="s">
        <v>39</v>
      </c>
      <c r="S51" s="60"/>
      <c r="T51" s="61"/>
      <c r="U51" s="12"/>
      <c r="V51" s="12"/>
      <c r="AB51" s="30">
        <v>825</v>
      </c>
      <c r="AC51" s="30" t="s">
        <v>133</v>
      </c>
      <c r="AD51" s="30" t="s">
        <v>131</v>
      </c>
    </row>
    <row r="52" spans="1:30" ht="12.95" customHeight="1" x14ac:dyDescent="0.25">
      <c r="A52" s="6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4"/>
      <c r="Q52" s="24"/>
      <c r="R52" s="59" t="s">
        <v>40</v>
      </c>
      <c r="S52" s="60"/>
      <c r="T52" s="61"/>
      <c r="U52" s="12"/>
      <c r="V52" s="12"/>
      <c r="AB52" s="30">
        <v>1000</v>
      </c>
      <c r="AC52" s="30" t="s">
        <v>129</v>
      </c>
      <c r="AD52" s="30" t="s">
        <v>220</v>
      </c>
    </row>
    <row r="53" spans="1:30" ht="12.95" customHeight="1" x14ac:dyDescent="0.25">
      <c r="A53" s="65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24"/>
      <c r="R53" s="59" t="s">
        <v>41</v>
      </c>
      <c r="S53" s="60"/>
      <c r="T53" s="61"/>
      <c r="U53" s="12"/>
      <c r="V53" s="12"/>
      <c r="AB53" s="30">
        <v>1001</v>
      </c>
      <c r="AC53" s="30" t="s">
        <v>113</v>
      </c>
      <c r="AD53" s="30" t="s">
        <v>220</v>
      </c>
    </row>
    <row r="54" spans="1:30" ht="12.95" customHeight="1" x14ac:dyDescent="0.25">
      <c r="A54" s="65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24"/>
      <c r="R54" s="59" t="s">
        <v>42</v>
      </c>
      <c r="S54" s="60"/>
      <c r="T54" s="61"/>
      <c r="U54" s="12"/>
      <c r="V54" s="12"/>
      <c r="AB54" s="30">
        <v>1003</v>
      </c>
      <c r="AC54" s="30" t="s">
        <v>55</v>
      </c>
      <c r="AD54" s="30" t="s">
        <v>220</v>
      </c>
    </row>
    <row r="55" spans="1:30" ht="12.95" customHeight="1" x14ac:dyDescent="0.25">
      <c r="A55" s="65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  <c r="Q55" s="24"/>
      <c r="R55" s="59" t="s">
        <v>43</v>
      </c>
      <c r="S55" s="60"/>
      <c r="T55" s="61"/>
      <c r="U55" s="12"/>
      <c r="V55" s="12"/>
      <c r="AB55" s="30">
        <v>1005</v>
      </c>
      <c r="AC55" s="30" t="s">
        <v>70</v>
      </c>
      <c r="AD55" s="30" t="s">
        <v>220</v>
      </c>
    </row>
    <row r="56" spans="1:30" ht="12.95" customHeight="1" x14ac:dyDescent="0.25">
      <c r="A56" s="65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4"/>
      <c r="Q56" s="24"/>
      <c r="R56" s="59" t="s">
        <v>44</v>
      </c>
      <c r="S56" s="60"/>
      <c r="T56" s="61"/>
      <c r="U56" s="12"/>
      <c r="V56" s="12"/>
      <c r="AB56" s="30">
        <v>1006</v>
      </c>
      <c r="AC56" s="30" t="s">
        <v>119</v>
      </c>
      <c r="AD56" s="30" t="s">
        <v>220</v>
      </c>
    </row>
    <row r="57" spans="1:30" ht="9" customHeight="1" x14ac:dyDescent="0.25">
      <c r="A57" s="65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  <c r="Q57" s="24"/>
      <c r="R57" s="56"/>
      <c r="S57" s="57"/>
      <c r="T57" s="58"/>
      <c r="U57" s="12"/>
      <c r="V57" s="12"/>
      <c r="AB57" s="30">
        <v>1007</v>
      </c>
      <c r="AC57" s="30" t="s">
        <v>56</v>
      </c>
      <c r="AD57" s="30" t="s">
        <v>220</v>
      </c>
    </row>
    <row r="58" spans="1:30" ht="9.75" customHeight="1" x14ac:dyDescent="0.2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9"/>
      <c r="Q58" s="24"/>
      <c r="R58" s="41" t="str">
        <f>Revision</f>
        <v>Rev.: 2023-09-12</v>
      </c>
      <c r="T58" s="40" t="s">
        <v>176</v>
      </c>
      <c r="AB58" s="30">
        <v>1008</v>
      </c>
      <c r="AC58" s="30" t="s">
        <v>57</v>
      </c>
      <c r="AD58" s="30" t="s">
        <v>220</v>
      </c>
    </row>
    <row r="59" spans="1:30" x14ac:dyDescent="0.2">
      <c r="U59" s="1"/>
      <c r="AB59" s="30">
        <v>1009</v>
      </c>
      <c r="AC59" s="30" t="s">
        <v>174</v>
      </c>
      <c r="AD59" s="30" t="s">
        <v>220</v>
      </c>
    </row>
    <row r="60" spans="1:30" x14ac:dyDescent="0.2">
      <c r="U60" s="1"/>
      <c r="X60" s="1"/>
      <c r="Y60" s="1"/>
      <c r="AB60" s="30">
        <v>1010</v>
      </c>
      <c r="AC60" s="30" t="s">
        <v>164</v>
      </c>
      <c r="AD60" s="30" t="s">
        <v>220</v>
      </c>
    </row>
    <row r="61" spans="1:30" x14ac:dyDescent="0.2">
      <c r="U61" s="1"/>
      <c r="AB61" s="30">
        <v>1013</v>
      </c>
      <c r="AC61" s="30" t="s">
        <v>93</v>
      </c>
      <c r="AD61" s="30" t="s">
        <v>220</v>
      </c>
    </row>
    <row r="62" spans="1:30" x14ac:dyDescent="0.2">
      <c r="U62" s="1"/>
      <c r="AB62" s="30">
        <v>1014</v>
      </c>
      <c r="AC62" s="30" t="s">
        <v>58</v>
      </c>
      <c r="AD62" s="30" t="s">
        <v>220</v>
      </c>
    </row>
    <row r="63" spans="1:30" x14ac:dyDescent="0.2">
      <c r="U63" s="1"/>
      <c r="AB63" s="30">
        <v>1015</v>
      </c>
      <c r="AC63" s="30" t="s">
        <v>59</v>
      </c>
      <c r="AD63" s="30" t="s">
        <v>220</v>
      </c>
    </row>
    <row r="64" spans="1:30" x14ac:dyDescent="0.2">
      <c r="U64" s="1"/>
      <c r="AB64" s="30">
        <v>1016</v>
      </c>
      <c r="AC64" s="30" t="s">
        <v>60</v>
      </c>
      <c r="AD64" s="30" t="s">
        <v>220</v>
      </c>
    </row>
    <row r="65" spans="21:30" x14ac:dyDescent="0.2">
      <c r="U65" s="1"/>
      <c r="AB65" s="30">
        <v>1018</v>
      </c>
      <c r="AC65" s="30" t="s">
        <v>61</v>
      </c>
      <c r="AD65" s="30" t="s">
        <v>220</v>
      </c>
    </row>
    <row r="66" spans="21:30" x14ac:dyDescent="0.2">
      <c r="U66" s="1"/>
      <c r="AB66" s="30">
        <v>1019</v>
      </c>
      <c r="AC66" s="30" t="s">
        <v>62</v>
      </c>
      <c r="AD66" s="30" t="s">
        <v>220</v>
      </c>
    </row>
    <row r="67" spans="21:30" x14ac:dyDescent="0.2">
      <c r="U67" s="1"/>
      <c r="AB67" s="30">
        <v>1021</v>
      </c>
      <c r="AC67" s="30" t="s">
        <v>89</v>
      </c>
      <c r="AD67" s="30" t="s">
        <v>220</v>
      </c>
    </row>
    <row r="68" spans="21:30" x14ac:dyDescent="0.2">
      <c r="U68" s="1"/>
      <c r="AB68" s="30">
        <v>1022</v>
      </c>
      <c r="AC68" s="30" t="s">
        <v>63</v>
      </c>
      <c r="AD68" s="30" t="s">
        <v>220</v>
      </c>
    </row>
    <row r="69" spans="21:30" x14ac:dyDescent="0.2">
      <c r="U69" s="1"/>
      <c r="AB69" s="30">
        <v>1023</v>
      </c>
      <c r="AC69" s="30" t="s">
        <v>94</v>
      </c>
      <c r="AD69" s="30" t="s">
        <v>220</v>
      </c>
    </row>
    <row r="70" spans="21:30" x14ac:dyDescent="0.2">
      <c r="U70" s="1"/>
      <c r="AB70" s="30">
        <v>1024</v>
      </c>
      <c r="AC70" s="30" t="s">
        <v>114</v>
      </c>
      <c r="AD70" s="30" t="s">
        <v>220</v>
      </c>
    </row>
    <row r="71" spans="21:30" x14ac:dyDescent="0.2">
      <c r="U71" s="1"/>
      <c r="AB71" s="30">
        <v>1025</v>
      </c>
      <c r="AC71" s="30" t="s">
        <v>154</v>
      </c>
      <c r="AD71" s="30" t="s">
        <v>220</v>
      </c>
    </row>
    <row r="72" spans="21:30" x14ac:dyDescent="0.2">
      <c r="AB72" s="30">
        <v>1100</v>
      </c>
      <c r="AC72" s="30" t="s">
        <v>146</v>
      </c>
      <c r="AD72" s="30" t="s">
        <v>178</v>
      </c>
    </row>
    <row r="73" spans="21:30" x14ac:dyDescent="0.2">
      <c r="AB73" s="30">
        <v>1101</v>
      </c>
      <c r="AC73" s="30" t="s">
        <v>165</v>
      </c>
      <c r="AD73" s="30" t="s">
        <v>178</v>
      </c>
    </row>
    <row r="74" spans="21:30" x14ac:dyDescent="0.2">
      <c r="AB74" s="30">
        <v>1102</v>
      </c>
      <c r="AC74" s="30" t="s">
        <v>115</v>
      </c>
      <c r="AD74" s="30" t="s">
        <v>178</v>
      </c>
    </row>
    <row r="75" spans="21:30" x14ac:dyDescent="0.2">
      <c r="AB75" s="30">
        <v>1103</v>
      </c>
      <c r="AC75" s="30" t="s">
        <v>213</v>
      </c>
      <c r="AD75" s="30" t="s">
        <v>178</v>
      </c>
    </row>
    <row r="76" spans="21:30" x14ac:dyDescent="0.2">
      <c r="AB76" s="30">
        <v>1104</v>
      </c>
      <c r="AC76" s="30" t="s">
        <v>121</v>
      </c>
      <c r="AD76" s="30" t="s">
        <v>178</v>
      </c>
    </row>
    <row r="77" spans="21:30" x14ac:dyDescent="0.2">
      <c r="AB77" s="30">
        <v>1106</v>
      </c>
      <c r="AC77" s="30" t="s">
        <v>166</v>
      </c>
      <c r="AD77" s="30" t="s">
        <v>178</v>
      </c>
    </row>
    <row r="78" spans="21:30" x14ac:dyDescent="0.2">
      <c r="AB78" s="30">
        <v>1107</v>
      </c>
      <c r="AC78" s="30" t="s">
        <v>65</v>
      </c>
      <c r="AD78" s="30" t="s">
        <v>178</v>
      </c>
    </row>
    <row r="79" spans="21:30" x14ac:dyDescent="0.2">
      <c r="AB79" s="30">
        <v>1112</v>
      </c>
      <c r="AC79" s="30" t="s">
        <v>64</v>
      </c>
      <c r="AD79" s="30" t="s">
        <v>178</v>
      </c>
    </row>
    <row r="80" spans="21:30" x14ac:dyDescent="0.2">
      <c r="AB80" s="30">
        <v>1200</v>
      </c>
      <c r="AC80" s="30" t="s">
        <v>194</v>
      </c>
      <c r="AD80" s="30" t="s">
        <v>195</v>
      </c>
    </row>
    <row r="81" spans="28:30" x14ac:dyDescent="0.2">
      <c r="AB81" s="30">
        <v>1201</v>
      </c>
      <c r="AC81" s="30" t="s">
        <v>196</v>
      </c>
      <c r="AD81" s="30" t="s">
        <v>195</v>
      </c>
    </row>
    <row r="82" spans="28:30" x14ac:dyDescent="0.2">
      <c r="AB82" s="30">
        <v>1202</v>
      </c>
      <c r="AC82" s="30" t="s">
        <v>197</v>
      </c>
      <c r="AD82" s="30" t="s">
        <v>195</v>
      </c>
    </row>
    <row r="83" spans="28:30" x14ac:dyDescent="0.2">
      <c r="AB83" s="30">
        <v>1203</v>
      </c>
      <c r="AC83" s="30" t="s">
        <v>198</v>
      </c>
      <c r="AD83" s="30" t="s">
        <v>195</v>
      </c>
    </row>
    <row r="84" spans="28:30" x14ac:dyDescent="0.2">
      <c r="AB84" s="30">
        <v>1204</v>
      </c>
      <c r="AC84" s="30" t="s">
        <v>199</v>
      </c>
      <c r="AD84" s="30" t="s">
        <v>195</v>
      </c>
    </row>
    <row r="85" spans="28:30" x14ac:dyDescent="0.2">
      <c r="AB85" s="30">
        <v>1205</v>
      </c>
      <c r="AC85" s="30" t="s">
        <v>200</v>
      </c>
      <c r="AD85" s="30" t="s">
        <v>195</v>
      </c>
    </row>
    <row r="86" spans="28:30" x14ac:dyDescent="0.2">
      <c r="AB86" s="30">
        <v>1206</v>
      </c>
      <c r="AC86" s="30" t="s">
        <v>201</v>
      </c>
      <c r="AD86" s="30" t="s">
        <v>195</v>
      </c>
    </row>
    <row r="87" spans="28:30" x14ac:dyDescent="0.2">
      <c r="AB87" s="30">
        <v>1208</v>
      </c>
      <c r="AC87" s="30" t="s">
        <v>202</v>
      </c>
      <c r="AD87" s="30" t="s">
        <v>195</v>
      </c>
    </row>
    <row r="88" spans="28:30" x14ac:dyDescent="0.2">
      <c r="AB88" s="30">
        <v>1210</v>
      </c>
      <c r="AC88" s="30" t="s">
        <v>203</v>
      </c>
      <c r="AD88" s="30" t="s">
        <v>195</v>
      </c>
    </row>
    <row r="89" spans="28:30" x14ac:dyDescent="0.2">
      <c r="AB89" s="30">
        <v>1211</v>
      </c>
      <c r="AC89" s="30" t="s">
        <v>204</v>
      </c>
      <c r="AD89" s="30" t="s">
        <v>195</v>
      </c>
    </row>
    <row r="90" spans="28:30" x14ac:dyDescent="0.2">
      <c r="AB90" s="30">
        <v>1212</v>
      </c>
      <c r="AC90" s="30" t="s">
        <v>205</v>
      </c>
      <c r="AD90" s="30" t="s">
        <v>195</v>
      </c>
    </row>
    <row r="91" spans="28:30" x14ac:dyDescent="0.2">
      <c r="AB91" s="30">
        <v>1213</v>
      </c>
      <c r="AC91" s="30" t="s">
        <v>206</v>
      </c>
      <c r="AD91" s="30" t="s">
        <v>195</v>
      </c>
    </row>
    <row r="92" spans="28:30" x14ac:dyDescent="0.2">
      <c r="AB92" s="30">
        <v>1301</v>
      </c>
      <c r="AC92" s="30" t="s">
        <v>66</v>
      </c>
      <c r="AD92" s="30" t="s">
        <v>219</v>
      </c>
    </row>
    <row r="93" spans="28:30" x14ac:dyDescent="0.2">
      <c r="AB93" s="30">
        <v>1302</v>
      </c>
      <c r="AC93" s="30" t="s">
        <v>67</v>
      </c>
      <c r="AD93" s="30" t="s">
        <v>219</v>
      </c>
    </row>
    <row r="94" spans="28:30" x14ac:dyDescent="0.2">
      <c r="AB94" s="30">
        <v>1304</v>
      </c>
      <c r="AC94" s="30" t="s">
        <v>68</v>
      </c>
      <c r="AD94" s="30" t="s">
        <v>219</v>
      </c>
    </row>
    <row r="95" spans="28:30" x14ac:dyDescent="0.2">
      <c r="AB95" s="30">
        <v>1308</v>
      </c>
      <c r="AC95" s="30" t="s">
        <v>69</v>
      </c>
      <c r="AD95" s="30" t="s">
        <v>219</v>
      </c>
    </row>
    <row r="96" spans="28:30" x14ac:dyDescent="0.2">
      <c r="AB96" s="30">
        <v>1400</v>
      </c>
      <c r="AC96" s="30" t="s">
        <v>71</v>
      </c>
      <c r="AD96" s="30" t="s">
        <v>123</v>
      </c>
    </row>
    <row r="97" spans="28:30" x14ac:dyDescent="0.2">
      <c r="AB97" s="30">
        <v>1401</v>
      </c>
      <c r="AC97" s="30" t="s">
        <v>90</v>
      </c>
      <c r="AD97" s="30" t="s">
        <v>123</v>
      </c>
    </row>
    <row r="98" spans="28:30" x14ac:dyDescent="0.2">
      <c r="AB98" s="30">
        <v>1402</v>
      </c>
      <c r="AC98" s="30" t="s">
        <v>108</v>
      </c>
      <c r="AD98" s="30" t="s">
        <v>123</v>
      </c>
    </row>
    <row r="99" spans="28:30" x14ac:dyDescent="0.2">
      <c r="AB99" s="30">
        <v>1403</v>
      </c>
      <c r="AC99" s="30" t="s">
        <v>207</v>
      </c>
      <c r="AD99" s="30" t="s">
        <v>123</v>
      </c>
    </row>
    <row r="100" spans="28:30" x14ac:dyDescent="0.2">
      <c r="AB100" s="30">
        <v>1404</v>
      </c>
      <c r="AC100" s="30" t="s">
        <v>127</v>
      </c>
      <c r="AD100" s="30" t="s">
        <v>123</v>
      </c>
    </row>
    <row r="101" spans="28:30" x14ac:dyDescent="0.2">
      <c r="AB101" s="30">
        <v>1405</v>
      </c>
      <c r="AC101" s="30" t="s">
        <v>216</v>
      </c>
      <c r="AD101" s="30" t="s">
        <v>123</v>
      </c>
    </row>
    <row r="102" spans="28:30" x14ac:dyDescent="0.2">
      <c r="AB102" s="30">
        <v>1408</v>
      </c>
      <c r="AC102" s="30" t="s">
        <v>170</v>
      </c>
      <c r="AD102" s="30" t="s">
        <v>123</v>
      </c>
    </row>
    <row r="103" spans="28:30" x14ac:dyDescent="0.2">
      <c r="AB103" s="30">
        <v>1409</v>
      </c>
      <c r="AC103" s="30" t="s">
        <v>72</v>
      </c>
      <c r="AD103" s="30" t="s">
        <v>123</v>
      </c>
    </row>
    <row r="104" spans="28:30" x14ac:dyDescent="0.2">
      <c r="AB104" s="30">
        <v>1410</v>
      </c>
      <c r="AC104" s="30" t="s">
        <v>73</v>
      </c>
      <c r="AD104" s="30" t="s">
        <v>123</v>
      </c>
    </row>
    <row r="105" spans="28:30" x14ac:dyDescent="0.2">
      <c r="AB105" s="30">
        <v>1411</v>
      </c>
      <c r="AC105" s="30" t="s">
        <v>173</v>
      </c>
      <c r="AD105" s="30" t="s">
        <v>123</v>
      </c>
    </row>
    <row r="106" spans="28:30" x14ac:dyDescent="0.2">
      <c r="AB106" s="30">
        <v>1412</v>
      </c>
      <c r="AC106" s="30" t="s">
        <v>74</v>
      </c>
      <c r="AD106" s="30" t="s">
        <v>123</v>
      </c>
    </row>
    <row r="107" spans="28:30" x14ac:dyDescent="0.2">
      <c r="AB107" s="30">
        <v>1413</v>
      </c>
      <c r="AC107" s="30" t="s">
        <v>221</v>
      </c>
      <c r="AD107" s="30" t="s">
        <v>123</v>
      </c>
    </row>
    <row r="108" spans="28:30" x14ac:dyDescent="0.2">
      <c r="AB108" s="30">
        <v>1414</v>
      </c>
      <c r="AC108" s="30" t="s">
        <v>147</v>
      </c>
      <c r="AD108" s="30" t="s">
        <v>123</v>
      </c>
    </row>
    <row r="109" spans="28:30" x14ac:dyDescent="0.2">
      <c r="AB109" s="30">
        <v>1416</v>
      </c>
      <c r="AC109" s="30" t="s">
        <v>167</v>
      </c>
      <c r="AD109" s="30" t="s">
        <v>123</v>
      </c>
    </row>
    <row r="110" spans="28:30" x14ac:dyDescent="0.2">
      <c r="AB110" s="30">
        <v>1419</v>
      </c>
      <c r="AC110" s="30" t="s">
        <v>180</v>
      </c>
      <c r="AD110" s="30" t="s">
        <v>123</v>
      </c>
    </row>
    <row r="111" spans="28:30" x14ac:dyDescent="0.2">
      <c r="AB111" s="30">
        <v>1700</v>
      </c>
      <c r="AC111" s="30" t="s">
        <v>208</v>
      </c>
      <c r="AD111" s="30" t="s">
        <v>219</v>
      </c>
    </row>
    <row r="112" spans="28:30" x14ac:dyDescent="0.2">
      <c r="AB112" s="30">
        <v>1701</v>
      </c>
      <c r="AC112" s="30" t="s">
        <v>209</v>
      </c>
      <c r="AD112" s="30" t="s">
        <v>219</v>
      </c>
    </row>
    <row r="113" spans="28:30" x14ac:dyDescent="0.2">
      <c r="AB113" s="30">
        <v>1702</v>
      </c>
      <c r="AC113" s="30" t="s">
        <v>77</v>
      </c>
      <c r="AD113" s="30" t="s">
        <v>219</v>
      </c>
    </row>
    <row r="114" spans="28:30" x14ac:dyDescent="0.2">
      <c r="AB114" s="30">
        <v>1704</v>
      </c>
      <c r="AC114" s="30" t="s">
        <v>210</v>
      </c>
      <c r="AD114" s="30" t="s">
        <v>219</v>
      </c>
    </row>
    <row r="115" spans="28:30" x14ac:dyDescent="0.2">
      <c r="AB115" s="30">
        <v>1707</v>
      </c>
      <c r="AC115" s="30" t="s">
        <v>211</v>
      </c>
      <c r="AD115" s="30" t="s">
        <v>219</v>
      </c>
    </row>
    <row r="116" spans="28:30" x14ac:dyDescent="0.2">
      <c r="AB116" s="30">
        <v>1708</v>
      </c>
      <c r="AC116" s="30" t="s">
        <v>78</v>
      </c>
      <c r="AD116" s="30" t="s">
        <v>219</v>
      </c>
    </row>
    <row r="117" spans="28:30" x14ac:dyDescent="0.2">
      <c r="AB117" s="30">
        <v>1709</v>
      </c>
      <c r="AC117" s="30" t="s">
        <v>212</v>
      </c>
      <c r="AD117" s="30" t="s">
        <v>219</v>
      </c>
    </row>
    <row r="118" spans="28:30" x14ac:dyDescent="0.2">
      <c r="AB118" s="30">
        <v>1711</v>
      </c>
      <c r="AC118" s="30" t="s">
        <v>214</v>
      </c>
      <c r="AD118" s="30" t="s">
        <v>219</v>
      </c>
    </row>
    <row r="119" spans="28:30" x14ac:dyDescent="0.2">
      <c r="AB119" s="30">
        <v>1800</v>
      </c>
      <c r="AC119" s="30" t="s">
        <v>130</v>
      </c>
      <c r="AD119" s="30" t="s">
        <v>185</v>
      </c>
    </row>
    <row r="120" spans="28:30" x14ac:dyDescent="0.2">
      <c r="AB120" s="30">
        <v>1801</v>
      </c>
      <c r="AC120" s="30" t="s">
        <v>175</v>
      </c>
      <c r="AD120" s="30" t="s">
        <v>185</v>
      </c>
    </row>
    <row r="121" spans="28:30" x14ac:dyDescent="0.2">
      <c r="AB121" s="30">
        <v>1802</v>
      </c>
      <c r="AC121" s="30" t="s">
        <v>171</v>
      </c>
      <c r="AD121" s="30" t="s">
        <v>185</v>
      </c>
    </row>
    <row r="122" spans="28:30" x14ac:dyDescent="0.2">
      <c r="AB122" s="30">
        <v>1804</v>
      </c>
      <c r="AC122" s="30" t="s">
        <v>181</v>
      </c>
      <c r="AD122" s="30" t="s">
        <v>185</v>
      </c>
    </row>
    <row r="123" spans="28:30" x14ac:dyDescent="0.2">
      <c r="AB123" s="30">
        <v>1805</v>
      </c>
      <c r="AC123" s="30" t="s">
        <v>120</v>
      </c>
      <c r="AD123" s="30" t="s">
        <v>185</v>
      </c>
    </row>
    <row r="124" spans="28:30" x14ac:dyDescent="0.2">
      <c r="AB124" s="30">
        <v>1807</v>
      </c>
      <c r="AC124" s="30" t="s">
        <v>161</v>
      </c>
      <c r="AD124" s="30" t="s">
        <v>185</v>
      </c>
    </row>
    <row r="125" spans="28:30" x14ac:dyDescent="0.2">
      <c r="AB125" s="30">
        <v>1809</v>
      </c>
      <c r="AC125" s="30" t="s">
        <v>188</v>
      </c>
      <c r="AD125" s="30" t="s">
        <v>185</v>
      </c>
    </row>
    <row r="126" spans="28:30" x14ac:dyDescent="0.2">
      <c r="AB126" s="30">
        <v>1812</v>
      </c>
      <c r="AC126" s="30" t="s">
        <v>54</v>
      </c>
      <c r="AD126" s="30" t="s">
        <v>185</v>
      </c>
    </row>
    <row r="127" spans="28:30" x14ac:dyDescent="0.2">
      <c r="AB127" s="30">
        <v>1821</v>
      </c>
      <c r="AC127" s="30" t="s">
        <v>88</v>
      </c>
      <c r="AD127" s="30" t="s">
        <v>185</v>
      </c>
    </row>
    <row r="128" spans="28:30" x14ac:dyDescent="0.2">
      <c r="AB128" s="30">
        <v>1822</v>
      </c>
      <c r="AC128" s="30" t="s">
        <v>79</v>
      </c>
      <c r="AD128" s="30" t="s">
        <v>185</v>
      </c>
    </row>
    <row r="129" spans="28:30" x14ac:dyDescent="0.2">
      <c r="AB129" s="30">
        <v>1827</v>
      </c>
      <c r="AC129" s="30" t="s">
        <v>162</v>
      </c>
      <c r="AD129" s="30" t="s">
        <v>185</v>
      </c>
    </row>
    <row r="130" spans="28:30" x14ac:dyDescent="0.2">
      <c r="AB130" s="30">
        <v>1902</v>
      </c>
      <c r="AC130" s="30" t="s">
        <v>155</v>
      </c>
      <c r="AD130" s="30" t="s">
        <v>222</v>
      </c>
    </row>
    <row r="131" spans="28:30" x14ac:dyDescent="0.2">
      <c r="AB131" s="30">
        <v>1903</v>
      </c>
      <c r="AC131" s="30" t="s">
        <v>80</v>
      </c>
      <c r="AD131" s="30" t="s">
        <v>222</v>
      </c>
    </row>
    <row r="132" spans="28:30" x14ac:dyDescent="0.2">
      <c r="AB132" s="30">
        <v>1904</v>
      </c>
      <c r="AC132" s="30" t="s">
        <v>81</v>
      </c>
      <c r="AD132" s="30" t="s">
        <v>222</v>
      </c>
    </row>
    <row r="133" spans="28:30" x14ac:dyDescent="0.2">
      <c r="AB133" s="30">
        <v>1905</v>
      </c>
      <c r="AC133" s="30" t="s">
        <v>82</v>
      </c>
      <c r="AD133" s="30" t="s">
        <v>222</v>
      </c>
    </row>
    <row r="134" spans="28:30" x14ac:dyDescent="0.2">
      <c r="AB134" s="30">
        <v>1906</v>
      </c>
      <c r="AC134" s="30" t="s">
        <v>124</v>
      </c>
      <c r="AD134" s="30" t="s">
        <v>222</v>
      </c>
    </row>
    <row r="135" spans="28:30" x14ac:dyDescent="0.2">
      <c r="AB135" s="30">
        <v>1907</v>
      </c>
      <c r="AC135" s="30" t="s">
        <v>125</v>
      </c>
      <c r="AD135" s="30" t="s">
        <v>222</v>
      </c>
    </row>
    <row r="136" spans="28:30" x14ac:dyDescent="0.2">
      <c r="AB136" s="30">
        <v>1908</v>
      </c>
      <c r="AC136" s="30" t="s">
        <v>83</v>
      </c>
      <c r="AD136" s="30" t="s">
        <v>222</v>
      </c>
    </row>
    <row r="137" spans="28:30" x14ac:dyDescent="0.2">
      <c r="AB137" s="30">
        <v>1911</v>
      </c>
      <c r="AC137" s="30" t="s">
        <v>84</v>
      </c>
      <c r="AD137" s="30" t="s">
        <v>222</v>
      </c>
    </row>
    <row r="138" spans="28:30" x14ac:dyDescent="0.2">
      <c r="AB138" s="30">
        <v>1914</v>
      </c>
      <c r="AC138" s="30" t="s">
        <v>85</v>
      </c>
      <c r="AD138" s="30" t="s">
        <v>222</v>
      </c>
    </row>
    <row r="139" spans="28:30" x14ac:dyDescent="0.2">
      <c r="AB139" s="30">
        <v>1915</v>
      </c>
      <c r="AC139" s="30" t="s">
        <v>189</v>
      </c>
      <c r="AD139" s="30" t="s">
        <v>222</v>
      </c>
    </row>
    <row r="140" spans="28:30" x14ac:dyDescent="0.2">
      <c r="AB140" s="30">
        <v>1916</v>
      </c>
      <c r="AC140" s="30" t="s">
        <v>96</v>
      </c>
      <c r="AD140" s="30" t="s">
        <v>222</v>
      </c>
    </row>
    <row r="141" spans="28:30" x14ac:dyDescent="0.2">
      <c r="AB141" s="30">
        <v>1917</v>
      </c>
      <c r="AC141" s="30" t="s">
        <v>190</v>
      </c>
      <c r="AD141" s="30" t="s">
        <v>222</v>
      </c>
    </row>
    <row r="142" spans="28:30" x14ac:dyDescent="0.2">
      <c r="AB142" s="30">
        <v>1918</v>
      </c>
      <c r="AC142" s="30" t="s">
        <v>191</v>
      </c>
      <c r="AD142" s="30" t="s">
        <v>222</v>
      </c>
    </row>
    <row r="143" spans="28:30" x14ac:dyDescent="0.2">
      <c r="AB143" s="30">
        <v>2000</v>
      </c>
      <c r="AC143" s="30" t="s">
        <v>217</v>
      </c>
      <c r="AD143" s="30" t="s">
        <v>148</v>
      </c>
    </row>
    <row r="144" spans="28:30" x14ac:dyDescent="0.2">
      <c r="AB144" s="30">
        <v>2001</v>
      </c>
      <c r="AC144" s="30" t="s">
        <v>126</v>
      </c>
      <c r="AD144" s="30" t="s">
        <v>148</v>
      </c>
    </row>
    <row r="145" spans="28:30" x14ac:dyDescent="0.2">
      <c r="AB145" s="30">
        <v>2002</v>
      </c>
      <c r="AC145" s="30" t="s">
        <v>149</v>
      </c>
      <c r="AD145" s="30" t="s">
        <v>148</v>
      </c>
    </row>
    <row r="146" spans="28:30" x14ac:dyDescent="0.2">
      <c r="AB146" s="30">
        <v>2003</v>
      </c>
      <c r="AC146" s="30" t="s">
        <v>150</v>
      </c>
      <c r="AD146" s="30" t="s">
        <v>148</v>
      </c>
    </row>
    <row r="147" spans="28:30" x14ac:dyDescent="0.2">
      <c r="AB147" s="30">
        <v>2004</v>
      </c>
      <c r="AC147" s="30" t="s">
        <v>151</v>
      </c>
      <c r="AD147" s="30" t="s">
        <v>148</v>
      </c>
    </row>
    <row r="148" spans="28:30" x14ac:dyDescent="0.2">
      <c r="AB148" s="30">
        <v>2007</v>
      </c>
      <c r="AC148" s="30" t="s">
        <v>128</v>
      </c>
      <c r="AD148" s="30" t="s">
        <v>148</v>
      </c>
    </row>
    <row r="149" spans="28:30" x14ac:dyDescent="0.2">
      <c r="AB149" s="30">
        <v>2008</v>
      </c>
      <c r="AC149" s="30" t="s">
        <v>215</v>
      </c>
      <c r="AD149" s="30" t="s">
        <v>148</v>
      </c>
    </row>
    <row r="150" spans="28:30" x14ac:dyDescent="0.2">
      <c r="AB150" s="30">
        <v>2015</v>
      </c>
      <c r="AC150" s="30" t="s">
        <v>160</v>
      </c>
      <c r="AD150" s="30" t="s">
        <v>148</v>
      </c>
    </row>
  </sheetData>
  <sheetProtection algorithmName="SHA-512" hashValue="82UUAVN/pht2koKw2b0Ohm1oqqVSI+R/zQsdCzKiaxxnkNJm1Gx9+mYN3UR07mx9Q8JfiGM1PuV8hRr63OjuGw==" saltValue="tedbLSDaJcmR9HLyGg6jHQ==" spinCount="100000" sheet="1" objects="1" scenarios="1" formatCells="0" selectLockedCells="1"/>
  <mergeCells count="60">
    <mergeCell ref="N18:S18"/>
    <mergeCell ref="M21:Q21"/>
    <mergeCell ref="P29:Q29"/>
    <mergeCell ref="R51:T51"/>
    <mergeCell ref="M22:Q22"/>
    <mergeCell ref="M23:Q23"/>
    <mergeCell ref="M24:Q24"/>
    <mergeCell ref="R43:T43"/>
    <mergeCell ref="R48:T48"/>
    <mergeCell ref="A43:P43"/>
    <mergeCell ref="A27:F27"/>
    <mergeCell ref="M25:Q25"/>
    <mergeCell ref="B41:F41"/>
    <mergeCell ref="E29:H29"/>
    <mergeCell ref="E31:H31"/>
    <mergeCell ref="B26:F26"/>
    <mergeCell ref="B13:G14"/>
    <mergeCell ref="B15:G15"/>
    <mergeCell ref="M17:T17"/>
    <mergeCell ref="N14:U14"/>
    <mergeCell ref="J17:L17"/>
    <mergeCell ref="R15:S15"/>
    <mergeCell ref="B17:I17"/>
    <mergeCell ref="N13:U13"/>
    <mergeCell ref="B19:F20"/>
    <mergeCell ref="G19:I19"/>
    <mergeCell ref="B22:F22"/>
    <mergeCell ref="B25:F25"/>
    <mergeCell ref="B23:F23"/>
    <mergeCell ref="B24:F24"/>
    <mergeCell ref="B21:F21"/>
    <mergeCell ref="U19:U20"/>
    <mergeCell ref="L27:Q27"/>
    <mergeCell ref="J30:L30"/>
    <mergeCell ref="J19:J20"/>
    <mergeCell ref="M26:Q26"/>
    <mergeCell ref="R19:T19"/>
    <mergeCell ref="M19:Q20"/>
    <mergeCell ref="T29:U29"/>
    <mergeCell ref="T31:U31"/>
    <mergeCell ref="B42:F42"/>
    <mergeCell ref="P31:Q31"/>
    <mergeCell ref="R57:T57"/>
    <mergeCell ref="R45:T45"/>
    <mergeCell ref="R46:T46"/>
    <mergeCell ref="R54:T54"/>
    <mergeCell ref="R53:T53"/>
    <mergeCell ref="R50:T50"/>
    <mergeCell ref="R49:T49"/>
    <mergeCell ref="R47:T47"/>
    <mergeCell ref="R52:T52"/>
    <mergeCell ref="R56:T56"/>
    <mergeCell ref="R55:T55"/>
    <mergeCell ref="A45:P57"/>
    <mergeCell ref="B32:F35"/>
    <mergeCell ref="I32:M35"/>
    <mergeCell ref="Q32:T35"/>
    <mergeCell ref="B36:F36"/>
    <mergeCell ref="I36:M36"/>
    <mergeCell ref="Q36:T36"/>
  </mergeCells>
  <phoneticPr fontId="0" type="noConversion"/>
  <printOptions horizontalCentered="1"/>
  <pageMargins left="0.31496062992125984" right="3.937007874015748E-2" top="0.39370078740157483" bottom="0.43307086614173229" header="0.23622047244094491" footer="0.23622047244094491"/>
  <pageSetup paperSize="9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zoomScale="120" zoomScaleNormal="120" workbookViewId="0"/>
  </sheetViews>
  <sheetFormatPr baseColWidth="10" defaultRowHeight="12.75" x14ac:dyDescent="0.2"/>
  <cols>
    <col min="1" max="1" width="60.7109375" style="11" customWidth="1"/>
    <col min="2" max="16384" width="11.42578125" style="11"/>
  </cols>
  <sheetData>
    <row r="1" spans="1:1" x14ac:dyDescent="0.2">
      <c r="A1" s="11" t="s">
        <v>98</v>
      </c>
    </row>
    <row r="2" spans="1:1" x14ac:dyDescent="0.2">
      <c r="A2" s="11" t="s">
        <v>99</v>
      </c>
    </row>
    <row r="3" spans="1:1" x14ac:dyDescent="0.2">
      <c r="A3" s="11" t="s">
        <v>100</v>
      </c>
    </row>
    <row r="4" spans="1:1" x14ac:dyDescent="0.2">
      <c r="A4" s="11" t="s">
        <v>101</v>
      </c>
    </row>
    <row r="5" spans="1:1" x14ac:dyDescent="0.2">
      <c r="A5" s="11" t="s">
        <v>102</v>
      </c>
    </row>
    <row r="6" spans="1:1" x14ac:dyDescent="0.2">
      <c r="A6" s="11" t="s">
        <v>103</v>
      </c>
    </row>
    <row r="7" spans="1:1" x14ac:dyDescent="0.2">
      <c r="A7" s="11" t="s">
        <v>104</v>
      </c>
    </row>
    <row r="8" spans="1:1" x14ac:dyDescent="0.2">
      <c r="A8" s="11" t="s">
        <v>156</v>
      </c>
    </row>
    <row r="9" spans="1:1" x14ac:dyDescent="0.2">
      <c r="A9" s="11" t="s">
        <v>122</v>
      </c>
    </row>
    <row r="11" spans="1:1" x14ac:dyDescent="0.2">
      <c r="A11" s="11" t="s">
        <v>105</v>
      </c>
    </row>
    <row r="12" spans="1:1" x14ac:dyDescent="0.2">
      <c r="A12" s="11" t="s">
        <v>106</v>
      </c>
    </row>
    <row r="14" spans="1:1" x14ac:dyDescent="0.2">
      <c r="A14" s="11" t="s">
        <v>107</v>
      </c>
    </row>
    <row r="15" spans="1:1" ht="25.5" x14ac:dyDescent="0.2">
      <c r="A15" s="46" t="s">
        <v>157</v>
      </c>
    </row>
    <row r="17" spans="1:1" x14ac:dyDescent="0.2">
      <c r="A17" s="47" t="s">
        <v>218</v>
      </c>
    </row>
  </sheetData>
  <sheetProtection algorithmName="SHA-512" hashValue="91zhgRGNhDMui4pyZ529TtgK5WvB5ZWs5N1r8P5yYtnWeRgm3nWju+FhiGiWs+G6YQIgFbW59EvNAJxmyfS9Vw==" saltValue="TxNaI1yKVf14tTmtlQT9HQ==" spinCount="100000" sheet="1" objects="1" scenario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Meldung</vt:lpstr>
      <vt:lpstr>Hilfetext</vt:lpstr>
      <vt:lpstr>Meldung!Druckbereich</vt:lpstr>
      <vt:lpstr>Revision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2012-07-05T08:35:38Z</dcterms:created>
  <dcterms:modified xsi:type="dcterms:W3CDTF">2023-09-12T07:51:35Z</dcterms:modified>
</cp:coreProperties>
</file>